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15" yWindow="-315" windowWidth="15225" windowHeight="13125"/>
  </bookViews>
  <sheets>
    <sheet name="Plantilla Ejecución 2023" sheetId="12" r:id="rId1"/>
    <sheet name="PRESUPUESTO APROBADO 2023" sheetId="13" r:id="rId2"/>
  </sheets>
  <calcPr calcId="144525"/>
</workbook>
</file>

<file path=xl/calcChain.xml><?xml version="1.0" encoding="utf-8"?>
<calcChain xmlns="http://schemas.openxmlformats.org/spreadsheetml/2006/main">
  <c r="H96" i="12" l="1"/>
  <c r="H85" i="12"/>
  <c r="G96" i="12" l="1"/>
  <c r="G85" i="12"/>
  <c r="F85" i="12" l="1"/>
  <c r="F96" i="12" s="1"/>
  <c r="E85" i="12" l="1"/>
  <c r="E96" i="12" s="1"/>
  <c r="D85" i="12" l="1"/>
  <c r="D96" i="12" s="1"/>
  <c r="C85" i="12" l="1"/>
  <c r="C96" i="12" s="1"/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17" i="12" l="1"/>
  <c r="N18" i="12"/>
  <c r="N38" i="12"/>
  <c r="N42" i="12"/>
  <c r="N43" i="12"/>
  <c r="N44" i="12"/>
  <c r="N45" i="12"/>
  <c r="N46" i="12"/>
  <c r="N49" i="12"/>
  <c r="N50" i="12"/>
  <c r="N51" i="12"/>
  <c r="N52" i="12"/>
  <c r="N53" i="12"/>
  <c r="N54" i="12"/>
  <c r="N55" i="12"/>
  <c r="N56" i="12"/>
  <c r="N64" i="12"/>
  <c r="N67" i="12"/>
  <c r="N68" i="12"/>
  <c r="N71" i="12"/>
  <c r="N72" i="12"/>
  <c r="N73" i="12"/>
  <c r="N75" i="12"/>
  <c r="N76" i="12"/>
  <c r="N77" i="12"/>
  <c r="N78" i="12"/>
  <c r="N79" i="12"/>
  <c r="N81" i="12"/>
  <c r="N82" i="12"/>
  <c r="N83" i="12"/>
  <c r="N84" i="12"/>
  <c r="N88" i="12"/>
  <c r="N89" i="12"/>
  <c r="N91" i="12"/>
  <c r="N92" i="12"/>
  <c r="N93" i="12"/>
  <c r="N94" i="12"/>
  <c r="C83" i="13" l="1"/>
  <c r="C80" i="13"/>
  <c r="C69" i="13"/>
  <c r="C47" i="13"/>
  <c r="N87" i="12"/>
  <c r="N90" i="12"/>
  <c r="N80" i="12"/>
  <c r="N74" i="12"/>
  <c r="N95" i="12" l="1"/>
  <c r="C85" i="13"/>
  <c r="B83" i="13" l="1"/>
  <c r="B80" i="13"/>
  <c r="B77" i="13"/>
  <c r="B69" i="13"/>
  <c r="B47" i="13"/>
  <c r="B85" i="13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<sst xmlns="http://schemas.openxmlformats.org/spreadsheetml/2006/main" count="204" uniqueCount="129">
  <si>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</si>
  <si>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</si>
  <si>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</si>
  <si>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</si>
  <si>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</si>
  <si>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</si>
  <si>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</si>
  <si>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</si>
  <si>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</si>
  <si>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</si>
  <si>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</si>
  <si>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</si>
  <si>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</si>
  <si>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</si>
  <si>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</si>
  <si>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</si>
  <si>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</si>
  <si>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</si>
  <si>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</si>
  <si>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</si>
  <si>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</si>
  <si>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</si>
  <si>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</si>
  <si>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</si>
  <si>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</si>
  <si>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</si>
  <si>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</si>
  <si>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</si>
  <si>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</si>
  <si>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</si>
  <si>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</si>
  <si>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</si>
  <si>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</si>
  <si>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</si>
  <si>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</si>
  <si>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</si>
  <si>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</si>
  <si>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</si>
  <si>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</si>
  <si>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</si>
  <si>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</si>
  <si>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</si>
  <si>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</si>
  <si>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</si>
  <si>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</si>
  <si>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</si>
  <si>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</si>
  <si>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</si>
  <si>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</si>
  <si>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</si>
  <si>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</si>
  <si>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</si>
  <si>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</si>
  <si>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</si>
  <si>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</si>
  <si>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</si>
  <si>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</si>
  <si>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</si>
  <si>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</si>
  <si>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</si>
  <si>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</si>
  <si>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</si>
  <si>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</si>
  <si>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</si>
  <si>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</si>
  <si>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</si>
  <si>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</si>
  <si>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</si>
  <si>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</si>
  <si>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</si>
  <si>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</si>
  <si>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</si>
  <si>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</si>
  <si>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</si>
  <si>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</si>
  <si>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</si>
  <si>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</si>
  <si>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</si>
  <si>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</si>
  <si>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</si>
  <si>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</si>
  <si>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</si>
  <si>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</si>
  <si>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</si>
  <si>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</si>
  <si>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</si>
  <si>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</si>
  <si>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</si>
  <si>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</si>
  <si>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</si>
  <si>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</si>
  <si>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</si>
  <si>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</si>
  <si>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</si>
  <si>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</si>
  <si>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</si>
  <si>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</si>
  <si>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</si>
  <si>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</si>
  <si>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</si>
  <si>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</si>
  <si>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</si>
  <si>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</si>
  <si>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</si>
  <si>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</si>
  <si>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</si>
  <si>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</si>
  <si>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</si>
  <si>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</si>
  <si>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</si>
  <si>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</si>
  <si>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</si>
  <si>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</si>
  <si>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</si>
  <si>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</si>
  <si>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</si>
  <si>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</si>
  <si>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</si>
  <si>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</si>
  <si>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</si>
  <si>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</si>
  <si>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</si>
  <si>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</si>
  <si>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</si>
  <si>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>Año 2023</t>
  </si>
  <si>
    <t xml:space="preserve">Fuente: Sistema Integrado de Gestión Financiera
Periodo: 2023
</t>
  </si>
  <si>
    <t>Teniente Coronel, ERD.</t>
  </si>
  <si>
    <t>Fecha de registro: hasta el 31 de Julio 2023</t>
  </si>
  <si>
    <t>Fecha de imputación: desde el 01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</si>
</sst>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47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9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9" fontId="0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4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L115"/>
  <sheetViews>
    <sheetView showGridLines="0" tabSelected="1" zoomScaleNormal="100" workbookViewId="0">
      <selection activeCell="D26" sqref="D26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3" width="14.5703125" style="10" bestFit="1" customWidth="1"/>
    <col min="4" max="7" width="16.28515625" style="10" bestFit="1" customWidth="1"/>
    <col min="8" max="11" width="14.5703125" style="10" bestFit="1" customWidth="1"/>
    <col min="12" max="13" width="16.28515625" style="10" bestFit="1" customWidth="1"/>
    <col min="14" max="14" width="17.28515625" style="10" bestFit="1" customWidth="1"/>
    <col min="15" max="15" width="16" style="10" bestFit="1" customWidth="1"/>
    <col min="16" max="16" width="16" style="10" customWidth="1"/>
    <col min="17" max="17" width="16.28515625" style="10" customWidth="1"/>
    <col min="18" max="18" width="16" style="10" customWidth="1"/>
    <col min="19" max="19" width="16.5703125" style="10" customWidth="1"/>
    <col min="20" max="21" width="15.7109375" style="10" customWidth="1"/>
    <col min="22" max="22" width="18.5703125" style="10" customWidth="1"/>
    <col min="23" max="23" width="19.7109375" style="10" customWidth="1"/>
    <col min="24" max="24" width="16.85546875" style="10" customWidth="1"/>
    <col min="25" max="25" width="15.5703125" style="10" customWidth="1"/>
    <col min="26" max="26" width="11.42578125" style="10"/>
    <col min="27" max="27" width="96.7109375" style="10" bestFit="1" customWidth="1"/>
    <col min="28" max="28" width="11.42578125" style="10"/>
    <col min="29" max="36" width="6" style="10" bestFit="1" customWidth="1"/>
    <col min="37" max="38" width="7" style="10" bestFit="1" customWidth="1"/>
    <col min="39" max="16384" width="11.42578125" style="10"/>
  </cols>
  <sheetData>
    <row r="6" spans="1:38" ht="18.75" x14ac:dyDescent="0.25">
      <c r="A6" s="129" t="s">
        <v>83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38" ht="18.75" x14ac:dyDescent="0.25">
      <c r="A7" s="129">
        <v>2023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38" ht="15.75" x14ac:dyDescent="0.25">
      <c r="A8" s="130" t="s">
        <v>82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38" x14ac:dyDescent="0.25">
      <c r="A9" s="131" t="s">
        <v>36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1:38" ht="18.75" x14ac:dyDescent="0.3">
      <c r="A10" s="31"/>
      <c r="B10" s="31"/>
      <c r="C10" s="59"/>
      <c r="D10" s="89"/>
      <c r="E10" s="91"/>
      <c r="F10" s="95"/>
      <c r="G10" s="99"/>
      <c r="H10" s="105"/>
      <c r="I10" s="108"/>
      <c r="J10" s="110"/>
      <c r="K10" s="112"/>
      <c r="L10" s="112"/>
      <c r="M10" s="112"/>
      <c r="N10" s="31"/>
      <c r="O10" s="31"/>
      <c r="P10" s="31"/>
      <c r="Q10" s="31"/>
      <c r="R10" s="31"/>
      <c r="S10" s="31"/>
      <c r="T10" s="32"/>
      <c r="U10" s="51"/>
      <c r="V10" s="32"/>
      <c r="W10" s="32"/>
      <c r="X10" s="32"/>
      <c r="Y10" s="32"/>
      <c r="AA10" s="15"/>
    </row>
    <row r="11" spans="1:38" ht="18.75" x14ac:dyDescent="0.3">
      <c r="A11" s="31"/>
      <c r="B11" s="31"/>
      <c r="C11" s="59"/>
      <c r="D11" s="89"/>
      <c r="E11" s="91"/>
      <c r="F11" s="95"/>
      <c r="G11" s="99"/>
      <c r="H11" s="105"/>
      <c r="I11" s="108"/>
      <c r="J11" s="110"/>
      <c r="K11" s="112"/>
      <c r="L11" s="112"/>
      <c r="M11" s="112"/>
      <c r="N11" s="31"/>
      <c r="O11" s="31"/>
      <c r="P11" s="31"/>
      <c r="Q11" s="31"/>
      <c r="R11" s="31"/>
      <c r="S11" s="31"/>
      <c r="T11" s="32"/>
      <c r="U11" s="51"/>
      <c r="V11" s="32"/>
      <c r="W11" s="32"/>
      <c r="X11" s="32"/>
      <c r="Y11" s="32"/>
      <c r="AA11" s="15"/>
    </row>
    <row r="12" spans="1:38" ht="15.75" x14ac:dyDescent="0.25">
      <c r="A12" s="18" t="s">
        <v>0</v>
      </c>
      <c r="B12" s="19" t="s">
        <v>81</v>
      </c>
      <c r="C12" s="87" t="s">
        <v>108</v>
      </c>
      <c r="D12" s="90" t="s">
        <v>109</v>
      </c>
      <c r="E12" s="92" t="s">
        <v>110</v>
      </c>
      <c r="F12" s="98" t="s">
        <v>111</v>
      </c>
      <c r="G12" s="104" t="s">
        <v>112</v>
      </c>
      <c r="H12" s="107" t="s">
        <v>113</v>
      </c>
      <c r="I12" s="109" t="s">
        <v>114</v>
      </c>
      <c r="J12" s="111" t="s">
        <v>115</v>
      </c>
      <c r="K12" s="113" t="s">
        <v>116</v>
      </c>
      <c r="L12" s="121" t="s">
        <v>122</v>
      </c>
      <c r="M12" s="122" t="s">
        <v>123</v>
      </c>
      <c r="N12" s="19" t="s">
        <v>96</v>
      </c>
      <c r="O12" s="19"/>
      <c r="P12" s="19"/>
      <c r="Q12" s="19"/>
      <c r="R12" s="19"/>
      <c r="S12" s="19"/>
      <c r="T12" s="19"/>
      <c r="U12" s="19"/>
      <c r="W12" s="39"/>
      <c r="X12" s="39"/>
      <c r="Y12" s="39"/>
      <c r="AK12" s="24"/>
      <c r="AL12" s="24"/>
    </row>
    <row r="13" spans="1:38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W13" s="46"/>
      <c r="X13" s="46"/>
      <c r="Y13" s="46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24" customHeight="1" x14ac:dyDescent="0.25">
      <c r="A14" s="13" t="s">
        <v>2</v>
      </c>
      <c r="B14" s="21">
        <v>95980151.810000002</v>
      </c>
      <c r="C14" s="21">
        <v>96794298.390000001</v>
      </c>
      <c r="D14" s="21">
        <v>96734255.109999999</v>
      </c>
      <c r="E14" s="21">
        <v>96700799.709999993</v>
      </c>
      <c r="F14" s="21">
        <v>97610909.540000007</v>
      </c>
      <c r="G14" s="21">
        <v>97054258.920000002</v>
      </c>
      <c r="H14" s="21">
        <v>97223489.200000003</v>
      </c>
      <c r="I14" s="21"/>
      <c r="J14" s="21"/>
      <c r="K14" s="21"/>
      <c r="L14" s="21"/>
      <c r="M14" s="21"/>
      <c r="N14" s="21">
        <f>+B14+C14+D14+E14+F14+G14+H14+I14+J14+K14+L14+M14</f>
        <v>678098162.68000007</v>
      </c>
      <c r="O14" s="21"/>
      <c r="P14" s="21"/>
      <c r="Q14" s="21"/>
      <c r="R14" s="21"/>
      <c r="S14" s="21"/>
      <c r="T14" s="21"/>
      <c r="U14" s="21"/>
      <c r="W14" s="47"/>
      <c r="X14" s="47"/>
      <c r="Y14" s="47"/>
      <c r="AC14" s="23"/>
    </row>
    <row r="15" spans="1:38" x14ac:dyDescent="0.25">
      <c r="A15" s="14" t="s">
        <v>3</v>
      </c>
      <c r="B15" s="27">
        <v>91040642.659999996</v>
      </c>
      <c r="C15" s="27">
        <v>91776892.659999996</v>
      </c>
      <c r="D15" s="27">
        <v>91753022.969999999</v>
      </c>
      <c r="E15" s="27">
        <v>91281922.969999999</v>
      </c>
      <c r="F15" s="27">
        <v>92155372.969999999</v>
      </c>
      <c r="G15" s="27">
        <v>91595154.420000002</v>
      </c>
      <c r="H15" s="27">
        <v>91767533.739999995</v>
      </c>
      <c r="I15" s="27"/>
      <c r="J15" s="27"/>
      <c r="K15" s="27"/>
      <c r="L15" s="27"/>
      <c r="M15" s="27"/>
      <c r="N15" s="27">
        <f>SUM(B15:M15)</f>
        <v>641370542.38999999</v>
      </c>
      <c r="O15" s="27"/>
      <c r="P15" s="27"/>
      <c r="Q15" s="27"/>
      <c r="R15" s="27"/>
      <c r="S15" s="27"/>
      <c r="T15" s="22"/>
      <c r="U15" s="22"/>
      <c r="W15" s="27"/>
      <c r="X15" s="27"/>
      <c r="Y15" s="27"/>
    </row>
    <row r="16" spans="1:38" x14ac:dyDescent="0.25">
      <c r="A16" s="14" t="s">
        <v>4</v>
      </c>
      <c r="B16" s="27">
        <v>3976532.5</v>
      </c>
      <c r="C16" s="27">
        <v>4013088.75</v>
      </c>
      <c r="D16" s="27">
        <v>3938027</v>
      </c>
      <c r="E16" s="27">
        <v>4418542</v>
      </c>
      <c r="F16" s="27">
        <v>4446717</v>
      </c>
      <c r="G16" s="27">
        <v>4447857.5</v>
      </c>
      <c r="H16" s="27">
        <v>4452000</v>
      </c>
      <c r="I16" s="27"/>
      <c r="J16" s="27"/>
      <c r="K16" s="27"/>
      <c r="L16" s="27"/>
      <c r="M16" s="27"/>
      <c r="N16" s="27">
        <f>SUM(B16:M16)</f>
        <v>29692764.75</v>
      </c>
      <c r="O16" s="27"/>
      <c r="P16" s="27"/>
      <c r="Q16" s="27"/>
      <c r="R16" s="27"/>
      <c r="S16" s="27"/>
      <c r="T16" s="27"/>
      <c r="U16" s="27"/>
      <c r="W16" s="27"/>
      <c r="X16" s="27"/>
      <c r="Y16" s="27"/>
    </row>
    <row r="17" spans="1:25" x14ac:dyDescent="0.25">
      <c r="A17" s="14" t="s">
        <v>85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/>
      <c r="J17" s="27"/>
      <c r="K17" s="27"/>
      <c r="L17" s="27"/>
      <c r="M17" s="27"/>
      <c r="N17" s="27">
        <f t="shared" ref="N17:N18" si="0">SUM(B17:J17)</f>
        <v>0</v>
      </c>
      <c r="O17" s="25"/>
      <c r="P17" s="25"/>
      <c r="Q17" s="25"/>
      <c r="R17" s="25"/>
      <c r="S17" s="25"/>
      <c r="T17" s="27"/>
      <c r="U17" s="27"/>
      <c r="W17" s="25"/>
      <c r="X17" s="25"/>
      <c r="Y17" s="25"/>
    </row>
    <row r="18" spans="1:25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/>
      <c r="J18" s="27"/>
      <c r="K18" s="27"/>
      <c r="L18" s="27"/>
      <c r="M18" s="27"/>
      <c r="N18" s="27">
        <f t="shared" si="0"/>
        <v>0</v>
      </c>
      <c r="O18" s="25"/>
      <c r="P18" s="25"/>
      <c r="Q18" s="25"/>
      <c r="R18" s="25"/>
      <c r="S18" s="25"/>
      <c r="T18" s="27"/>
      <c r="U18" s="27"/>
      <c r="W18" s="25"/>
      <c r="X18" s="25"/>
      <c r="Y18" s="25"/>
    </row>
    <row r="19" spans="1:25" ht="18" customHeight="1" x14ac:dyDescent="0.25">
      <c r="A19" s="14" t="s">
        <v>6</v>
      </c>
      <c r="B19" s="27">
        <v>962976.65</v>
      </c>
      <c r="C19" s="27">
        <v>1004316.98</v>
      </c>
      <c r="D19" s="27">
        <v>1043205.14</v>
      </c>
      <c r="E19" s="27">
        <v>1000334.74</v>
      </c>
      <c r="F19" s="27">
        <v>1008819.57</v>
      </c>
      <c r="G19" s="27">
        <v>1011247</v>
      </c>
      <c r="H19" s="27">
        <v>1003955.46</v>
      </c>
      <c r="I19" s="27"/>
      <c r="J19" s="27"/>
      <c r="K19" s="27"/>
      <c r="L19" s="27"/>
      <c r="M19" s="27"/>
      <c r="N19" s="27">
        <f>SUM(B19:M19)</f>
        <v>7034855.54</v>
      </c>
      <c r="O19" s="27"/>
      <c r="P19" s="27"/>
      <c r="Q19" s="27"/>
      <c r="R19" s="27"/>
      <c r="S19" s="27"/>
      <c r="T19" s="27"/>
      <c r="U19" s="27"/>
      <c r="W19" s="27"/>
      <c r="X19" s="27"/>
      <c r="Y19" s="27"/>
    </row>
    <row r="20" spans="1:25" ht="21" customHeight="1" x14ac:dyDescent="0.25">
      <c r="A20" s="13" t="s">
        <v>7</v>
      </c>
      <c r="B20" s="28">
        <v>23119109.510000002</v>
      </c>
      <c r="C20" s="28">
        <v>22446032.800000001</v>
      </c>
      <c r="D20" s="28">
        <v>40091893.630000003</v>
      </c>
      <c r="E20" s="28">
        <v>22879972.039999999</v>
      </c>
      <c r="F20" s="28">
        <v>27123705.039999999</v>
      </c>
      <c r="G20" s="28">
        <v>76367214.489999995</v>
      </c>
      <c r="H20" s="28">
        <v>40830022.229999997</v>
      </c>
      <c r="I20" s="28"/>
      <c r="J20" s="28"/>
      <c r="K20" s="28"/>
      <c r="L20" s="28"/>
      <c r="M20" s="28"/>
      <c r="N20" s="28">
        <f>+B20+C20+D20+E20+F20+G20+H20+I20+J20+K20+L20+M20</f>
        <v>252857949.73999998</v>
      </c>
      <c r="O20" s="28"/>
      <c r="P20" s="28"/>
      <c r="Q20" s="28"/>
      <c r="R20" s="28"/>
      <c r="S20" s="28"/>
      <c r="T20" s="28"/>
      <c r="U20" s="28"/>
      <c r="W20" s="28"/>
      <c r="X20" s="28"/>
      <c r="Y20" s="28"/>
    </row>
    <row r="21" spans="1:25" ht="15.75" customHeight="1" x14ac:dyDescent="0.25">
      <c r="A21" s="14" t="s">
        <v>8</v>
      </c>
      <c r="B21" s="27">
        <v>10770032.029999999</v>
      </c>
      <c r="C21" s="27">
        <v>2716370.32</v>
      </c>
      <c r="D21" s="27">
        <v>18755308.77</v>
      </c>
      <c r="E21" s="27">
        <v>8449192.0800000001</v>
      </c>
      <c r="F21" s="27">
        <v>5028446.83</v>
      </c>
      <c r="G21" s="27">
        <v>13038373</v>
      </c>
      <c r="H21" s="27">
        <v>15996134.66</v>
      </c>
      <c r="I21" s="27"/>
      <c r="J21" s="27"/>
      <c r="K21" s="27"/>
      <c r="L21" s="27"/>
      <c r="M21" s="27"/>
      <c r="N21" s="27">
        <f t="shared" ref="N21:N29" si="1">SUM(B21:M21)</f>
        <v>74753857.689999998</v>
      </c>
      <c r="O21" s="27"/>
      <c r="P21" s="27"/>
      <c r="Q21" s="27"/>
      <c r="R21" s="27"/>
      <c r="S21" s="27"/>
      <c r="T21" s="27"/>
      <c r="U21" s="27"/>
      <c r="W21" s="27"/>
      <c r="X21" s="27"/>
      <c r="Y21" s="27"/>
    </row>
    <row r="22" spans="1:25" x14ac:dyDescent="0.25">
      <c r="A22" s="14" t="s">
        <v>9</v>
      </c>
      <c r="B22" s="25">
        <v>0</v>
      </c>
      <c r="C22" s="27">
        <v>0</v>
      </c>
      <c r="D22" s="27">
        <v>153754</v>
      </c>
      <c r="E22" s="27">
        <v>520741.85</v>
      </c>
      <c r="F22" s="27">
        <v>121009</v>
      </c>
      <c r="G22" s="27">
        <v>34100</v>
      </c>
      <c r="H22" s="27">
        <v>48498</v>
      </c>
      <c r="I22" s="27"/>
      <c r="J22" s="27"/>
      <c r="K22" s="27"/>
      <c r="L22" s="27"/>
      <c r="M22" s="27"/>
      <c r="N22" s="27">
        <f t="shared" si="1"/>
        <v>878102.85</v>
      </c>
      <c r="O22" s="27"/>
      <c r="P22" s="27"/>
      <c r="Q22" s="27"/>
      <c r="R22" s="27"/>
      <c r="S22" s="27"/>
      <c r="T22" s="27"/>
      <c r="U22" s="27"/>
      <c r="W22" s="25"/>
      <c r="X22" s="29"/>
      <c r="Y22" s="27"/>
    </row>
    <row r="23" spans="1:25" x14ac:dyDescent="0.25">
      <c r="A23" s="14" t="s">
        <v>10</v>
      </c>
      <c r="B23" s="27">
        <v>5182709.83</v>
      </c>
      <c r="C23" s="27">
        <v>5717602.4100000001</v>
      </c>
      <c r="D23" s="25">
        <v>13911772.67</v>
      </c>
      <c r="E23" s="25">
        <v>9540673.3200000003</v>
      </c>
      <c r="F23" s="25">
        <v>11328357.02</v>
      </c>
      <c r="G23" s="25">
        <v>9362318.1099999994</v>
      </c>
      <c r="H23" s="27">
        <v>4496431.82</v>
      </c>
      <c r="I23" s="27"/>
      <c r="J23" s="27"/>
      <c r="K23" s="27"/>
      <c r="L23" s="27"/>
      <c r="M23" s="27"/>
      <c r="N23" s="27">
        <f t="shared" si="1"/>
        <v>59539865.18</v>
      </c>
      <c r="O23" s="27"/>
      <c r="P23" s="27"/>
      <c r="Q23" s="27"/>
      <c r="R23" s="27"/>
      <c r="S23" s="27"/>
      <c r="T23" s="27"/>
      <c r="U23" s="27"/>
      <c r="W23" s="27"/>
      <c r="X23" s="27"/>
      <c r="Y23" s="27"/>
    </row>
    <row r="24" spans="1:25" ht="18" customHeight="1" x14ac:dyDescent="0.25">
      <c r="A24" s="14" t="s">
        <v>11</v>
      </c>
      <c r="B24" s="25">
        <v>0</v>
      </c>
      <c r="C24" s="27">
        <v>172302.86</v>
      </c>
      <c r="D24" s="27">
        <v>0</v>
      </c>
      <c r="E24" s="27">
        <v>109049.52</v>
      </c>
      <c r="F24" s="27">
        <v>5117910.8899999997</v>
      </c>
      <c r="G24" s="27">
        <v>0</v>
      </c>
      <c r="H24" s="27">
        <v>0</v>
      </c>
      <c r="I24" s="27"/>
      <c r="J24" s="27"/>
      <c r="K24" s="27"/>
      <c r="L24" s="27"/>
      <c r="M24" s="27"/>
      <c r="N24" s="27">
        <f t="shared" si="1"/>
        <v>5399263.2699999996</v>
      </c>
      <c r="O24" s="27"/>
      <c r="P24" s="27"/>
      <c r="Q24" s="27"/>
      <c r="R24" s="27"/>
      <c r="S24" s="27"/>
      <c r="T24" s="27"/>
      <c r="U24" s="27"/>
      <c r="W24" s="25"/>
      <c r="X24" s="27"/>
      <c r="Y24" s="27"/>
    </row>
    <row r="25" spans="1:25" x14ac:dyDescent="0.25">
      <c r="A25" s="14" t="s">
        <v>12</v>
      </c>
      <c r="B25" s="27">
        <v>420489.22</v>
      </c>
      <c r="C25" s="27">
        <v>3752741.11</v>
      </c>
      <c r="D25" s="27">
        <v>758671.3</v>
      </c>
      <c r="E25" s="27">
        <v>433989.22</v>
      </c>
      <c r="F25" s="27">
        <v>1000575.97</v>
      </c>
      <c r="G25" s="27">
        <v>8633793.6699999999</v>
      </c>
      <c r="H25" s="27">
        <v>1591361.04</v>
      </c>
      <c r="I25" s="27"/>
      <c r="J25" s="27"/>
      <c r="K25" s="27"/>
      <c r="L25" s="27"/>
      <c r="M25" s="27"/>
      <c r="N25" s="27">
        <f t="shared" si="1"/>
        <v>16591621.529999997</v>
      </c>
      <c r="O25" s="27"/>
      <c r="P25" s="27"/>
      <c r="Q25" s="27"/>
      <c r="R25" s="27"/>
      <c r="S25" s="27"/>
      <c r="T25" s="27"/>
      <c r="U25" s="27"/>
      <c r="W25" s="27"/>
      <c r="X25" s="27"/>
      <c r="Y25" s="27"/>
    </row>
    <row r="26" spans="1:25" ht="19.5" customHeight="1" x14ac:dyDescent="0.25">
      <c r="A26" s="14" t="s">
        <v>13</v>
      </c>
      <c r="B26" s="25">
        <v>4805693.07</v>
      </c>
      <c r="C26" s="27">
        <v>1256.56</v>
      </c>
      <c r="D26" s="27">
        <v>0</v>
      </c>
      <c r="E26" s="27">
        <v>83119.5</v>
      </c>
      <c r="F26" s="27">
        <v>125094.87</v>
      </c>
      <c r="G26" s="27">
        <v>6860</v>
      </c>
      <c r="H26" s="27">
        <v>5354918.66</v>
      </c>
      <c r="I26" s="27"/>
      <c r="J26" s="27"/>
      <c r="K26" s="27"/>
      <c r="L26" s="27"/>
      <c r="M26" s="27"/>
      <c r="N26" s="27">
        <f t="shared" si="1"/>
        <v>10376942.66</v>
      </c>
      <c r="O26" s="27"/>
      <c r="P26" s="27"/>
      <c r="Q26" s="27"/>
      <c r="R26" s="27"/>
      <c r="S26" s="27"/>
      <c r="T26" s="27"/>
      <c r="U26" s="27"/>
      <c r="W26" s="25"/>
      <c r="X26" s="27"/>
      <c r="Y26" s="27"/>
    </row>
    <row r="27" spans="1:25" ht="42.75" customHeight="1" x14ac:dyDescent="0.25">
      <c r="A27" s="14" t="s">
        <v>14</v>
      </c>
      <c r="B27" s="27">
        <v>1855815.36</v>
      </c>
      <c r="C27" s="27">
        <v>9727689.5399999991</v>
      </c>
      <c r="D27" s="27">
        <v>6322386.8899999997</v>
      </c>
      <c r="E27" s="27">
        <v>3660669.09</v>
      </c>
      <c r="F27" s="27">
        <v>3918746.06</v>
      </c>
      <c r="G27" s="27">
        <v>9373875.8100000005</v>
      </c>
      <c r="H27" s="27">
        <v>7078969.5800000001</v>
      </c>
      <c r="I27" s="27"/>
      <c r="J27" s="27"/>
      <c r="K27" s="27"/>
      <c r="L27" s="27"/>
      <c r="M27" s="27"/>
      <c r="N27" s="27">
        <f t="shared" si="1"/>
        <v>41938152.329999998</v>
      </c>
      <c r="O27" s="27"/>
      <c r="P27" s="27"/>
      <c r="Q27" s="27"/>
      <c r="R27" s="27"/>
      <c r="S27" s="27"/>
      <c r="T27" s="27"/>
      <c r="U27" s="27"/>
      <c r="W27" s="25"/>
      <c r="X27" s="27"/>
      <c r="Y27" s="27"/>
    </row>
    <row r="28" spans="1:25" x14ac:dyDescent="0.25">
      <c r="A28" s="14" t="s">
        <v>15</v>
      </c>
      <c r="B28" s="27">
        <v>84370</v>
      </c>
      <c r="C28" s="27">
        <v>442440</v>
      </c>
      <c r="D28" s="27">
        <v>0</v>
      </c>
      <c r="E28" s="27">
        <v>82537.460000000006</v>
      </c>
      <c r="F28" s="27">
        <v>383053.96</v>
      </c>
      <c r="G28" s="27">
        <v>26701781.34</v>
      </c>
      <c r="H28" s="27">
        <v>5714890.4699999997</v>
      </c>
      <c r="I28" s="27"/>
      <c r="J28" s="27"/>
      <c r="K28" s="27"/>
      <c r="L28" s="27"/>
      <c r="M28" s="27"/>
      <c r="N28" s="27">
        <f t="shared" si="1"/>
        <v>33409073.229999997</v>
      </c>
      <c r="O28" s="27"/>
      <c r="P28" s="27"/>
      <c r="Q28" s="27"/>
      <c r="R28" s="27"/>
      <c r="S28" s="27"/>
      <c r="T28" s="27"/>
      <c r="U28" s="27"/>
      <c r="W28" s="27"/>
      <c r="X28" s="27"/>
      <c r="Y28" s="27"/>
    </row>
    <row r="29" spans="1:25" ht="20.25" customHeight="1" x14ac:dyDescent="0.25">
      <c r="A29" s="14" t="s">
        <v>40</v>
      </c>
      <c r="B29" s="25">
        <v>0</v>
      </c>
      <c r="C29" s="27">
        <v>0</v>
      </c>
      <c r="D29" s="27">
        <v>190000</v>
      </c>
      <c r="E29" s="27">
        <v>0</v>
      </c>
      <c r="F29" s="27">
        <v>100510.44</v>
      </c>
      <c r="G29" s="27">
        <v>9216112.5600000005</v>
      </c>
      <c r="H29" s="27">
        <v>548818</v>
      </c>
      <c r="I29" s="27"/>
      <c r="J29" s="27"/>
      <c r="K29" s="27"/>
      <c r="L29" s="27"/>
      <c r="M29" s="27"/>
      <c r="N29" s="27">
        <f t="shared" si="1"/>
        <v>10055441</v>
      </c>
      <c r="O29" s="27"/>
      <c r="P29" s="27"/>
      <c r="Q29" s="27"/>
      <c r="R29" s="27"/>
      <c r="S29" s="27"/>
      <c r="T29" s="27"/>
      <c r="U29" s="27"/>
      <c r="X29" s="27"/>
      <c r="Y29" s="27"/>
    </row>
    <row r="30" spans="1:25" ht="15.75" customHeight="1" x14ac:dyDescent="0.25">
      <c r="A30" s="13" t="s">
        <v>16</v>
      </c>
      <c r="B30" s="21">
        <v>11631980.060000001</v>
      </c>
      <c r="C30" s="21">
        <v>77699599.930000007</v>
      </c>
      <c r="D30" s="21">
        <v>177046845.30000001</v>
      </c>
      <c r="E30" s="21">
        <v>73978962.079999998</v>
      </c>
      <c r="F30" s="21">
        <v>161098413.16</v>
      </c>
      <c r="G30" s="21">
        <v>126357083.90000001</v>
      </c>
      <c r="H30" s="21">
        <v>113747746.06999999</v>
      </c>
      <c r="I30" s="21"/>
      <c r="J30" s="21"/>
      <c r="K30" s="21"/>
      <c r="L30" s="21"/>
      <c r="M30" s="21"/>
      <c r="N30" s="28">
        <f>+B30+C30+D30+E30+F30+G30+H30+I30+J30+K30+L30+M30</f>
        <v>741560630.5</v>
      </c>
      <c r="O30" s="28"/>
      <c r="P30" s="28"/>
      <c r="Q30" s="28"/>
      <c r="R30" s="28"/>
      <c r="S30" s="28"/>
      <c r="T30" s="28"/>
      <c r="U30" s="28"/>
      <c r="W30" s="28"/>
      <c r="X30" s="28"/>
      <c r="Y30" s="28"/>
    </row>
    <row r="31" spans="1:25" ht="23.25" customHeight="1" x14ac:dyDescent="0.25">
      <c r="A31" s="14" t="s">
        <v>17</v>
      </c>
      <c r="B31" s="27">
        <v>11631980.060000001</v>
      </c>
      <c r="C31" s="27">
        <v>13093641.710000001</v>
      </c>
      <c r="D31" s="27">
        <v>14328590.140000001</v>
      </c>
      <c r="E31" s="27">
        <v>12746374.140000001</v>
      </c>
      <c r="F31" s="27">
        <v>14644491.539999999</v>
      </c>
      <c r="G31" s="27">
        <v>13766983.619999999</v>
      </c>
      <c r="H31" s="27">
        <v>19966530.16</v>
      </c>
      <c r="I31" s="27"/>
      <c r="J31" s="27"/>
      <c r="K31" s="27"/>
      <c r="L31" s="27"/>
      <c r="M31" s="27"/>
      <c r="N31" s="27">
        <f t="shared" ref="N31:N37" si="2">SUM(B31:M31)</f>
        <v>100178591.37</v>
      </c>
      <c r="O31" s="27"/>
      <c r="P31" s="27"/>
      <c r="Q31" s="27"/>
      <c r="R31" s="27"/>
      <c r="S31" s="27"/>
      <c r="T31" s="27"/>
      <c r="U31" s="27"/>
      <c r="W31" s="27"/>
      <c r="X31" s="27"/>
      <c r="Y31" s="27"/>
    </row>
    <row r="32" spans="1:25" ht="18" customHeight="1" x14ac:dyDescent="0.25">
      <c r="A32" s="14" t="s">
        <v>18</v>
      </c>
      <c r="B32" s="25">
        <v>0</v>
      </c>
      <c r="C32" s="27">
        <v>34489040</v>
      </c>
      <c r="D32" s="27">
        <v>123592835.48999999</v>
      </c>
      <c r="E32" s="27">
        <v>33427892.899999999</v>
      </c>
      <c r="F32" s="27">
        <v>109990727.81999999</v>
      </c>
      <c r="G32" s="27">
        <v>52706693.719999999</v>
      </c>
      <c r="H32" s="27">
        <v>69998730.599999994</v>
      </c>
      <c r="I32" s="27"/>
      <c r="J32" s="27"/>
      <c r="K32" s="27"/>
      <c r="L32" s="27"/>
      <c r="M32" s="27"/>
      <c r="N32" s="27">
        <f t="shared" si="2"/>
        <v>424205920.53000009</v>
      </c>
      <c r="O32" s="27"/>
      <c r="P32" s="27"/>
      <c r="Q32" s="27"/>
      <c r="R32" s="27"/>
      <c r="S32" s="27"/>
      <c r="T32" s="27"/>
      <c r="U32" s="27"/>
      <c r="W32" s="25"/>
      <c r="X32" s="27"/>
      <c r="Y32" s="27"/>
    </row>
    <row r="33" spans="1:25" x14ac:dyDescent="0.25">
      <c r="A33" s="14" t="s">
        <v>19</v>
      </c>
      <c r="B33" s="25">
        <v>0</v>
      </c>
      <c r="C33" s="27">
        <v>375354.46</v>
      </c>
      <c r="D33" s="27">
        <v>24150</v>
      </c>
      <c r="E33" s="27">
        <v>13193.34</v>
      </c>
      <c r="F33" s="27">
        <v>798809.87</v>
      </c>
      <c r="G33" s="27">
        <v>6213272.75</v>
      </c>
      <c r="H33" s="27">
        <v>318836</v>
      </c>
      <c r="I33" s="27"/>
      <c r="J33" s="27"/>
      <c r="K33" s="27"/>
      <c r="L33" s="27"/>
      <c r="M33" s="27"/>
      <c r="N33" s="27">
        <f t="shared" si="2"/>
        <v>7743616.4199999999</v>
      </c>
      <c r="O33" s="27"/>
      <c r="P33" s="27"/>
      <c r="Q33" s="27"/>
      <c r="R33" s="27"/>
      <c r="S33" s="27"/>
      <c r="T33" s="27"/>
      <c r="U33" s="27"/>
      <c r="W33" s="25"/>
      <c r="X33" s="27"/>
      <c r="Y33" s="27"/>
    </row>
    <row r="34" spans="1:25" ht="21" customHeight="1" x14ac:dyDescent="0.25">
      <c r="A34" s="14" t="s">
        <v>20</v>
      </c>
      <c r="B34" s="25">
        <v>0</v>
      </c>
      <c r="C34" s="27">
        <v>63554.400000000001</v>
      </c>
      <c r="D34" s="27">
        <v>0</v>
      </c>
      <c r="E34" s="27">
        <v>0</v>
      </c>
      <c r="F34" s="27">
        <v>2569032.36</v>
      </c>
      <c r="G34" s="27">
        <v>164929</v>
      </c>
      <c r="H34" s="27">
        <v>958455</v>
      </c>
      <c r="I34" s="27"/>
      <c r="J34" s="27"/>
      <c r="K34" s="27"/>
      <c r="L34" s="27"/>
      <c r="M34" s="27"/>
      <c r="N34" s="27">
        <f t="shared" si="2"/>
        <v>3755970.76</v>
      </c>
      <c r="O34" s="25"/>
      <c r="P34" s="25"/>
      <c r="Q34" s="27"/>
      <c r="R34" s="27"/>
      <c r="S34" s="27"/>
      <c r="T34" s="27"/>
      <c r="U34" s="27"/>
      <c r="W34" s="25"/>
      <c r="X34" s="27"/>
      <c r="Y34" s="27"/>
    </row>
    <row r="35" spans="1:25" x14ac:dyDescent="0.25">
      <c r="A35" s="14" t="s">
        <v>21</v>
      </c>
      <c r="B35" s="25">
        <v>0</v>
      </c>
      <c r="C35" s="27">
        <v>96098.61</v>
      </c>
      <c r="D35" s="27">
        <v>386557.14</v>
      </c>
      <c r="E35" s="27">
        <v>85227.5</v>
      </c>
      <c r="F35" s="27">
        <v>842739.28</v>
      </c>
      <c r="G35" s="27">
        <v>196986.13</v>
      </c>
      <c r="H35" s="27">
        <v>689591.89</v>
      </c>
      <c r="I35" s="27"/>
      <c r="J35" s="27"/>
      <c r="K35" s="27"/>
      <c r="L35" s="27"/>
      <c r="M35" s="27"/>
      <c r="N35" s="27">
        <f t="shared" si="2"/>
        <v>2297200.5500000003</v>
      </c>
      <c r="O35" s="27"/>
      <c r="P35" s="27"/>
      <c r="Q35" s="27"/>
      <c r="R35" s="27"/>
      <c r="S35" s="27"/>
      <c r="T35" s="27"/>
      <c r="U35" s="27"/>
      <c r="W35" s="25"/>
      <c r="X35" s="27"/>
      <c r="Y35" s="27"/>
    </row>
    <row r="36" spans="1:25" x14ac:dyDescent="0.25">
      <c r="A36" s="14" t="s">
        <v>22</v>
      </c>
      <c r="B36" s="25">
        <v>0</v>
      </c>
      <c r="C36" s="27">
        <v>131081.79</v>
      </c>
      <c r="D36" s="22">
        <v>203338.15</v>
      </c>
      <c r="E36" s="22">
        <v>115330.12</v>
      </c>
      <c r="F36" s="22">
        <v>862692.99</v>
      </c>
      <c r="G36" s="22">
        <v>2559913.42</v>
      </c>
      <c r="H36" s="27">
        <v>10657.46</v>
      </c>
      <c r="I36" s="27"/>
      <c r="J36" s="27"/>
      <c r="K36" s="27"/>
      <c r="L36" s="27"/>
      <c r="M36" s="27"/>
      <c r="N36" s="27">
        <f t="shared" si="2"/>
        <v>3883013.9299999997</v>
      </c>
      <c r="O36" s="27"/>
      <c r="P36" s="27"/>
      <c r="Q36" s="27"/>
      <c r="R36" s="27"/>
      <c r="S36" s="27"/>
      <c r="T36" s="27"/>
      <c r="U36" s="27"/>
      <c r="W36" s="25"/>
      <c r="X36" s="27"/>
      <c r="Y36" s="27"/>
    </row>
    <row r="37" spans="1:25" x14ac:dyDescent="0.25">
      <c r="A37" s="14" t="s">
        <v>23</v>
      </c>
      <c r="B37" s="27">
        <v>3952591.58</v>
      </c>
      <c r="C37" s="27">
        <v>27886292.789999999</v>
      </c>
      <c r="D37" s="27">
        <v>16318191.130000001</v>
      </c>
      <c r="E37" s="27">
        <v>16931575.300000001</v>
      </c>
      <c r="F37" s="27">
        <v>19745458.829999998</v>
      </c>
      <c r="G37" s="27">
        <v>15944326.369999999</v>
      </c>
      <c r="H37" s="27">
        <v>18194768.440000001</v>
      </c>
      <c r="I37" s="27"/>
      <c r="J37" s="27"/>
      <c r="K37" s="27"/>
      <c r="L37" s="27"/>
      <c r="M37" s="27"/>
      <c r="N37" s="27">
        <f t="shared" si="2"/>
        <v>118973204.44</v>
      </c>
      <c r="O37" s="27"/>
      <c r="P37" s="27"/>
      <c r="Q37" s="27"/>
      <c r="R37" s="27"/>
      <c r="S37" s="27"/>
      <c r="T37" s="27"/>
      <c r="U37" s="27"/>
      <c r="W37" s="27"/>
      <c r="X37" s="27"/>
      <c r="Y37" s="27"/>
    </row>
    <row r="38" spans="1:25" x14ac:dyDescent="0.25">
      <c r="A38" s="14" t="s">
        <v>41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/>
      <c r="J38" s="27"/>
      <c r="K38" s="27"/>
      <c r="L38" s="27"/>
      <c r="M38" s="27"/>
      <c r="N38" s="27">
        <f t="shared" ref="N38" si="3">SUM(B38:K38)</f>
        <v>0</v>
      </c>
      <c r="O38" s="27"/>
      <c r="P38" s="27"/>
      <c r="Q38" s="27"/>
      <c r="R38" s="27"/>
      <c r="S38" s="27"/>
      <c r="T38" s="27"/>
      <c r="U38" s="27"/>
      <c r="W38" s="25"/>
      <c r="X38" s="27"/>
      <c r="Y38" s="27"/>
    </row>
    <row r="39" spans="1:25" ht="21" customHeight="1" x14ac:dyDescent="0.25">
      <c r="A39" s="14" t="s">
        <v>24</v>
      </c>
      <c r="B39" s="25">
        <v>0</v>
      </c>
      <c r="C39" s="27">
        <v>1564536.17</v>
      </c>
      <c r="D39" s="27">
        <v>22193183.25</v>
      </c>
      <c r="E39" s="27">
        <v>10659368.779999999</v>
      </c>
      <c r="F39" s="27">
        <v>11644460.470000001</v>
      </c>
      <c r="G39" s="27">
        <v>34803978.890000001</v>
      </c>
      <c r="H39" s="27">
        <v>3610176.52</v>
      </c>
      <c r="I39" s="27"/>
      <c r="J39" s="27"/>
      <c r="K39" s="27"/>
      <c r="L39" s="27"/>
      <c r="M39" s="27"/>
      <c r="N39" s="27">
        <f>SUM(B39:M39)</f>
        <v>84475704.079999998</v>
      </c>
      <c r="O39" s="27"/>
      <c r="P39" s="27"/>
      <c r="Q39" s="27"/>
      <c r="R39" s="27"/>
      <c r="S39" s="27"/>
      <c r="T39" s="27"/>
      <c r="U39" s="27"/>
      <c r="W39" s="25"/>
      <c r="X39" s="27"/>
      <c r="Y39" s="27"/>
    </row>
    <row r="40" spans="1:25" ht="24" customHeight="1" x14ac:dyDescent="0.25">
      <c r="A40" s="13" t="s">
        <v>25</v>
      </c>
      <c r="B40" s="28">
        <v>549704775.69000006</v>
      </c>
      <c r="C40" s="28">
        <v>547168743.78999996</v>
      </c>
      <c r="D40" s="28">
        <v>547831474.91999996</v>
      </c>
      <c r="E40" s="28">
        <v>604747149.26999998</v>
      </c>
      <c r="F40" s="28">
        <v>594783393.00999999</v>
      </c>
      <c r="G40" s="28">
        <v>595338024.74000001</v>
      </c>
      <c r="H40" s="28">
        <v>607867759.99000001</v>
      </c>
      <c r="I40" s="28"/>
      <c r="J40" s="28"/>
      <c r="K40" s="28"/>
      <c r="L40" s="28"/>
      <c r="M40" s="28"/>
      <c r="N40" s="28">
        <f>+B40+C40+D40+E40+F40+G40+H40+I40+J40+K40+L40+M40</f>
        <v>4047441321.4099998</v>
      </c>
      <c r="O40" s="28"/>
      <c r="P40" s="28"/>
      <c r="Q40" s="28"/>
      <c r="R40" s="28"/>
      <c r="S40" s="28"/>
      <c r="T40" s="28"/>
      <c r="U40" s="28"/>
      <c r="W40" s="28"/>
      <c r="X40" s="30"/>
      <c r="Y40" s="28"/>
    </row>
    <row r="41" spans="1:25" x14ac:dyDescent="0.25">
      <c r="A41" s="14" t="s">
        <v>26</v>
      </c>
      <c r="B41" s="27">
        <v>541646141.25999999</v>
      </c>
      <c r="C41" s="27">
        <v>542837917.78999996</v>
      </c>
      <c r="D41" s="27">
        <v>547088953.45000005</v>
      </c>
      <c r="E41" s="27">
        <v>594087336.26999998</v>
      </c>
      <c r="F41" s="27">
        <v>594123581.00999999</v>
      </c>
      <c r="G41" s="27">
        <v>594425813.20000005</v>
      </c>
      <c r="H41" s="27">
        <v>594157325.99000001</v>
      </c>
      <c r="I41" s="27"/>
      <c r="J41" s="27"/>
      <c r="K41" s="27"/>
      <c r="L41" s="27"/>
      <c r="M41" s="27"/>
      <c r="N41" s="27">
        <f>SUM(B41:M41)</f>
        <v>4008367068.9699993</v>
      </c>
      <c r="O41" s="27"/>
      <c r="P41" s="27"/>
      <c r="Q41" s="27"/>
      <c r="R41" s="27"/>
      <c r="S41" s="27"/>
      <c r="T41" s="27"/>
      <c r="U41" s="27"/>
      <c r="W41" s="27"/>
      <c r="X41" s="27"/>
      <c r="Y41" s="27"/>
    </row>
    <row r="42" spans="1:25" x14ac:dyDescent="0.25">
      <c r="A42" s="14" t="s">
        <v>42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/>
      <c r="J42" s="27"/>
      <c r="K42" s="27"/>
      <c r="L42" s="27"/>
      <c r="M42" s="27"/>
      <c r="N42" s="27">
        <f t="shared" ref="N42:N46" si="4">SUM(B42:J42)</f>
        <v>0</v>
      </c>
      <c r="O42" s="25"/>
      <c r="P42" s="25"/>
      <c r="Q42" s="25"/>
      <c r="R42" s="25"/>
      <c r="S42" s="25"/>
      <c r="T42" s="25"/>
      <c r="U42" s="25"/>
      <c r="W42" s="25"/>
      <c r="X42" s="27"/>
      <c r="Y42" s="27"/>
    </row>
    <row r="43" spans="1:25" x14ac:dyDescent="0.25">
      <c r="A43" s="14" t="s">
        <v>43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/>
      <c r="J43" s="27"/>
      <c r="K43" s="27"/>
      <c r="L43" s="27"/>
      <c r="M43" s="27"/>
      <c r="N43" s="27">
        <f t="shared" si="4"/>
        <v>0</v>
      </c>
      <c r="O43" s="25"/>
      <c r="P43" s="25"/>
      <c r="Q43" s="25"/>
      <c r="R43" s="25"/>
      <c r="S43" s="25"/>
      <c r="T43" s="25"/>
      <c r="U43" s="25"/>
      <c r="W43" s="25"/>
      <c r="X43" s="27"/>
      <c r="Y43" s="27"/>
    </row>
    <row r="44" spans="1:25" x14ac:dyDescent="0.25">
      <c r="A44" s="14" t="s">
        <v>44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/>
      <c r="J44" s="27"/>
      <c r="K44" s="27"/>
      <c r="L44" s="27"/>
      <c r="M44" s="27"/>
      <c r="N44" s="27">
        <f t="shared" si="4"/>
        <v>0</v>
      </c>
      <c r="O44" s="25"/>
      <c r="P44" s="25"/>
      <c r="Q44" s="25"/>
      <c r="R44" s="25"/>
      <c r="S44" s="25"/>
      <c r="T44" s="25"/>
      <c r="U44" s="25"/>
      <c r="W44" s="25"/>
      <c r="X44" s="27"/>
      <c r="Y44" s="27"/>
    </row>
    <row r="45" spans="1:25" x14ac:dyDescent="0.25">
      <c r="A45" s="14" t="s">
        <v>45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/>
      <c r="J45" s="27"/>
      <c r="K45" s="27"/>
      <c r="L45" s="27"/>
      <c r="M45" s="27"/>
      <c r="N45" s="27">
        <f t="shared" si="4"/>
        <v>0</v>
      </c>
      <c r="O45" s="25"/>
      <c r="P45" s="25"/>
      <c r="Q45" s="25"/>
      <c r="R45" s="25"/>
      <c r="S45" s="25"/>
      <c r="T45" s="25"/>
      <c r="U45" s="25"/>
      <c r="W45" s="25"/>
      <c r="X45" s="27"/>
      <c r="Y45" s="27"/>
    </row>
    <row r="46" spans="1:25" ht="19.5" customHeight="1" x14ac:dyDescent="0.25">
      <c r="A46" s="14" t="s">
        <v>86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/>
      <c r="J46" s="27"/>
      <c r="K46" s="27"/>
      <c r="L46" s="27"/>
      <c r="M46" s="27"/>
      <c r="N46" s="27">
        <f t="shared" si="4"/>
        <v>0</v>
      </c>
      <c r="O46" s="25"/>
      <c r="P46" s="25"/>
      <c r="Q46" s="25"/>
      <c r="R46" s="25"/>
      <c r="S46" s="25"/>
      <c r="T46" s="25"/>
      <c r="U46" s="25"/>
      <c r="W46" s="25"/>
      <c r="X46" s="27"/>
      <c r="Y46" s="27"/>
    </row>
    <row r="47" spans="1:25" x14ac:dyDescent="0.25">
      <c r="A47" s="14" t="s">
        <v>27</v>
      </c>
      <c r="B47" s="25">
        <v>558634.43000000005</v>
      </c>
      <c r="C47" s="27">
        <v>511200</v>
      </c>
      <c r="D47" s="27">
        <v>82708.47</v>
      </c>
      <c r="E47" s="27">
        <v>0</v>
      </c>
      <c r="F47" s="27">
        <v>0</v>
      </c>
      <c r="G47" s="27">
        <v>252399.54</v>
      </c>
      <c r="H47" s="27">
        <v>3050622</v>
      </c>
      <c r="I47" s="27"/>
      <c r="J47" s="27"/>
      <c r="K47" s="27"/>
      <c r="L47" s="27"/>
      <c r="M47" s="27"/>
      <c r="N47" s="27">
        <f>SUM(B47:M47)</f>
        <v>4455564.4400000004</v>
      </c>
      <c r="O47" s="25"/>
      <c r="P47" s="27"/>
      <c r="Q47" s="25"/>
      <c r="R47" s="25"/>
      <c r="S47" s="25"/>
      <c r="T47" s="22"/>
      <c r="U47" s="25"/>
      <c r="W47" s="25"/>
      <c r="X47" s="27"/>
      <c r="Y47" s="27"/>
    </row>
    <row r="48" spans="1:25" x14ac:dyDescent="0.25">
      <c r="A48" s="14" t="s">
        <v>46</v>
      </c>
      <c r="B48" s="25">
        <v>7500000</v>
      </c>
      <c r="C48" s="27">
        <v>3819626</v>
      </c>
      <c r="D48" s="27">
        <v>659813</v>
      </c>
      <c r="E48" s="27">
        <v>10659813</v>
      </c>
      <c r="F48" s="27">
        <v>659812</v>
      </c>
      <c r="G48" s="27">
        <v>659812</v>
      </c>
      <c r="H48" s="27">
        <v>10659812</v>
      </c>
      <c r="I48" s="27"/>
      <c r="J48" s="27"/>
      <c r="K48" s="27"/>
      <c r="L48" s="27"/>
      <c r="M48" s="27"/>
      <c r="N48" s="27">
        <f>SUM(B48:M48)</f>
        <v>34618688</v>
      </c>
      <c r="O48" s="27"/>
      <c r="P48" s="27"/>
      <c r="Q48" s="27"/>
      <c r="R48" s="27"/>
      <c r="S48" s="1"/>
      <c r="T48" s="1"/>
      <c r="U48" s="25"/>
      <c r="W48" s="1"/>
      <c r="X48" s="27"/>
      <c r="Y48" s="27"/>
    </row>
    <row r="49" spans="1:25" x14ac:dyDescent="0.25">
      <c r="A49" s="13" t="s">
        <v>47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/>
      <c r="J49" s="28"/>
      <c r="K49" s="28"/>
      <c r="L49" s="28"/>
      <c r="M49" s="28"/>
      <c r="N49" s="28">
        <f>+C49+B49+D49+E49+F49+G49+H49+I49+J49</f>
        <v>0</v>
      </c>
      <c r="O49" s="8"/>
      <c r="P49" s="4"/>
      <c r="Q49" s="8"/>
      <c r="R49" s="8"/>
      <c r="S49" s="8"/>
      <c r="T49" s="8"/>
      <c r="U49" s="8"/>
      <c r="W49" s="25"/>
      <c r="X49" s="25"/>
    </row>
    <row r="50" spans="1:25" x14ac:dyDescent="0.25">
      <c r="A50" s="14" t="s">
        <v>48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/>
      <c r="J50" s="27"/>
      <c r="K50" s="27"/>
      <c r="L50" s="27"/>
      <c r="M50" s="27"/>
      <c r="N50" s="27">
        <f>SUM(B50:J50)</f>
        <v>0</v>
      </c>
      <c r="O50" s="5"/>
      <c r="P50" s="5"/>
      <c r="Q50" s="5"/>
      <c r="R50" s="25"/>
      <c r="S50" s="25"/>
      <c r="T50" s="25"/>
      <c r="U50" s="25"/>
      <c r="W50" s="25"/>
      <c r="X50" s="25"/>
      <c r="Y50" s="25"/>
    </row>
    <row r="51" spans="1:25" x14ac:dyDescent="0.25">
      <c r="A51" s="14" t="s">
        <v>49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/>
      <c r="J51" s="27"/>
      <c r="K51" s="27"/>
      <c r="L51" s="27"/>
      <c r="M51" s="27"/>
      <c r="N51" s="27">
        <f t="shared" ref="N51:N56" si="5">SUM(B51:J51)</f>
        <v>0</v>
      </c>
      <c r="O51" s="5"/>
      <c r="P51" s="5"/>
      <c r="Q51" s="5"/>
      <c r="R51" s="25"/>
      <c r="S51" s="25"/>
      <c r="T51" s="25"/>
      <c r="U51" s="25"/>
      <c r="W51" s="25"/>
      <c r="X51" s="25"/>
      <c r="Y51" s="25"/>
    </row>
    <row r="52" spans="1:25" x14ac:dyDescent="0.25">
      <c r="A52" s="14" t="s">
        <v>50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/>
      <c r="J52" s="27"/>
      <c r="K52" s="27"/>
      <c r="L52" s="27"/>
      <c r="M52" s="27"/>
      <c r="N52" s="27">
        <f t="shared" si="5"/>
        <v>0</v>
      </c>
      <c r="O52" s="5"/>
      <c r="P52" s="5"/>
      <c r="Q52" s="5"/>
      <c r="R52" s="25"/>
      <c r="S52" s="25"/>
      <c r="T52" s="25"/>
      <c r="U52" s="25"/>
      <c r="W52" s="25"/>
      <c r="X52" s="25"/>
      <c r="Y52" s="25"/>
    </row>
    <row r="53" spans="1:25" x14ac:dyDescent="0.25">
      <c r="A53" s="14" t="s">
        <v>51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/>
      <c r="J53" s="27"/>
      <c r="K53" s="27"/>
      <c r="L53" s="27"/>
      <c r="M53" s="27"/>
      <c r="N53" s="27">
        <f t="shared" si="5"/>
        <v>0</v>
      </c>
      <c r="O53" s="5"/>
      <c r="P53" s="5"/>
      <c r="Q53" s="5"/>
      <c r="R53" s="25"/>
      <c r="S53" s="25"/>
      <c r="T53" s="25"/>
      <c r="U53" s="25"/>
      <c r="W53" s="25"/>
      <c r="X53" s="25"/>
      <c r="Y53" s="25"/>
    </row>
    <row r="54" spans="1:25" x14ac:dyDescent="0.25">
      <c r="A54" s="14" t="s">
        <v>52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/>
      <c r="J54" s="27"/>
      <c r="K54" s="27"/>
      <c r="L54" s="27"/>
      <c r="M54" s="27"/>
      <c r="N54" s="27">
        <f t="shared" si="5"/>
        <v>0</v>
      </c>
      <c r="O54" s="5"/>
      <c r="P54" s="5"/>
      <c r="Q54" s="5"/>
      <c r="R54" s="25"/>
      <c r="S54" s="25"/>
      <c r="T54" s="25"/>
      <c r="U54" s="25"/>
      <c r="W54" s="25"/>
      <c r="X54" s="25"/>
      <c r="Y54" s="25"/>
    </row>
    <row r="55" spans="1:25" x14ac:dyDescent="0.25">
      <c r="A55" s="14" t="s">
        <v>53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/>
      <c r="J55" s="27"/>
      <c r="K55" s="27"/>
      <c r="L55" s="27"/>
      <c r="M55" s="27"/>
      <c r="N55" s="27">
        <f t="shared" si="5"/>
        <v>0</v>
      </c>
      <c r="O55" s="5"/>
      <c r="P55" s="5"/>
      <c r="Q55" s="5"/>
      <c r="R55" s="25"/>
      <c r="S55" s="25"/>
      <c r="T55" s="25"/>
      <c r="U55" s="25"/>
      <c r="W55" s="25"/>
      <c r="X55" s="25"/>
      <c r="Y55" s="25"/>
    </row>
    <row r="56" spans="1:25" x14ac:dyDescent="0.25">
      <c r="A56" s="14" t="s">
        <v>54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/>
      <c r="J56" s="27"/>
      <c r="K56" s="27"/>
      <c r="L56" s="27"/>
      <c r="M56" s="27"/>
      <c r="N56" s="27">
        <f t="shared" si="5"/>
        <v>0</v>
      </c>
      <c r="O56" s="5"/>
      <c r="P56" s="5"/>
      <c r="Q56" s="5"/>
      <c r="R56" s="25"/>
      <c r="S56" s="25"/>
      <c r="T56" s="25"/>
      <c r="U56" s="25"/>
      <c r="W56" s="25"/>
      <c r="X56" s="25"/>
      <c r="Y56" s="25"/>
    </row>
    <row r="57" spans="1:25" ht="19.5" customHeight="1" x14ac:dyDescent="0.25">
      <c r="A57" s="13" t="s">
        <v>28</v>
      </c>
      <c r="B57" s="8">
        <v>1181366</v>
      </c>
      <c r="C57" s="8">
        <v>9592154.9800000004</v>
      </c>
      <c r="D57" s="8">
        <v>21161268.300000001</v>
      </c>
      <c r="E57" s="8">
        <v>15822271.26</v>
      </c>
      <c r="F57" s="8">
        <v>27144005.760000002</v>
      </c>
      <c r="G57" s="8">
        <v>65491675.149999999</v>
      </c>
      <c r="H57" s="8">
        <v>81818939.640000001</v>
      </c>
      <c r="I57" s="8"/>
      <c r="J57" s="8"/>
      <c r="K57" s="8"/>
      <c r="L57" s="8"/>
      <c r="M57" s="8"/>
      <c r="N57" s="8">
        <f>+C57+B57+D57+E57+F57+G57+H57+I57+J57+K57+L57+M57</f>
        <v>222211681.08999997</v>
      </c>
      <c r="O57" s="21"/>
      <c r="P57" s="21"/>
      <c r="Q57" s="21"/>
      <c r="R57" s="21"/>
      <c r="S57" s="21"/>
      <c r="T57" s="21"/>
      <c r="U57" s="21"/>
      <c r="W57" s="28"/>
      <c r="X57" s="28"/>
      <c r="Y57" s="28"/>
    </row>
    <row r="58" spans="1:25" ht="19.5" customHeight="1" x14ac:dyDescent="0.25">
      <c r="A58" s="14" t="s">
        <v>29</v>
      </c>
      <c r="B58" s="25">
        <v>0</v>
      </c>
      <c r="C58" s="27">
        <v>2001644.04</v>
      </c>
      <c r="D58" s="27">
        <v>2849178.8</v>
      </c>
      <c r="E58" s="27">
        <v>989456.17</v>
      </c>
      <c r="F58" s="27">
        <v>2838998.04</v>
      </c>
      <c r="G58" s="27">
        <v>2350837.9</v>
      </c>
      <c r="H58" s="27">
        <v>360596.2</v>
      </c>
      <c r="I58" s="27"/>
      <c r="J58" s="27"/>
      <c r="K58" s="27"/>
      <c r="L58" s="27"/>
      <c r="M58" s="27"/>
      <c r="N58" s="27">
        <f t="shared" ref="N58:N63" si="6">SUM(B58:M58)</f>
        <v>11390711.15</v>
      </c>
      <c r="O58" s="27"/>
      <c r="P58" s="27"/>
      <c r="Q58" s="27"/>
      <c r="R58" s="27"/>
      <c r="S58" s="27"/>
      <c r="T58" s="27"/>
      <c r="U58" s="27"/>
      <c r="W58" s="27"/>
      <c r="X58" s="27"/>
      <c r="Y58" s="27"/>
    </row>
    <row r="59" spans="1:25" x14ac:dyDescent="0.25">
      <c r="A59" s="14" t="s">
        <v>30</v>
      </c>
      <c r="B59" s="25">
        <v>0</v>
      </c>
      <c r="C59" s="27">
        <v>309714.59999999998</v>
      </c>
      <c r="D59" s="27">
        <v>167619</v>
      </c>
      <c r="E59" s="27">
        <v>15729.99</v>
      </c>
      <c r="F59" s="27">
        <v>161660</v>
      </c>
      <c r="G59" s="27">
        <v>3627386.97</v>
      </c>
      <c r="H59" s="27">
        <v>1270452.8999999999</v>
      </c>
      <c r="I59" s="27"/>
      <c r="J59" s="27"/>
      <c r="K59" s="27"/>
      <c r="L59" s="27"/>
      <c r="M59" s="27"/>
      <c r="N59" s="27">
        <f t="shared" si="6"/>
        <v>5552563.4600000009</v>
      </c>
      <c r="O59" s="25"/>
      <c r="P59" s="27"/>
      <c r="Q59" s="27"/>
      <c r="R59" s="27"/>
      <c r="S59" s="9"/>
      <c r="T59" s="22"/>
      <c r="U59" s="22"/>
      <c r="W59" s="25"/>
      <c r="X59" s="25"/>
      <c r="Y59" s="27"/>
    </row>
    <row r="60" spans="1:25" x14ac:dyDescent="0.25">
      <c r="A60" s="14" t="s">
        <v>31</v>
      </c>
      <c r="B60" s="25">
        <v>0</v>
      </c>
      <c r="C60" s="27">
        <v>0</v>
      </c>
      <c r="D60" s="27">
        <v>3521200</v>
      </c>
      <c r="E60" s="27">
        <v>0</v>
      </c>
      <c r="F60" s="27">
        <v>1493672.22</v>
      </c>
      <c r="G60" s="27">
        <v>1043117.04</v>
      </c>
      <c r="H60" s="27">
        <v>297835.76</v>
      </c>
      <c r="I60" s="27"/>
      <c r="J60" s="27"/>
      <c r="K60" s="27"/>
      <c r="L60" s="27"/>
      <c r="M60" s="27"/>
      <c r="N60" s="27">
        <f t="shared" si="6"/>
        <v>6355825.0199999996</v>
      </c>
      <c r="O60" s="27"/>
      <c r="P60" s="25"/>
      <c r="Q60" s="25"/>
      <c r="R60" s="25"/>
      <c r="S60" s="25"/>
      <c r="T60" s="25"/>
      <c r="U60" s="25"/>
      <c r="W60" s="25"/>
      <c r="X60" s="25"/>
    </row>
    <row r="61" spans="1:25" x14ac:dyDescent="0.25">
      <c r="A61" s="14" t="s">
        <v>32</v>
      </c>
      <c r="B61" s="25">
        <v>0</v>
      </c>
      <c r="C61" s="27">
        <v>45430</v>
      </c>
      <c r="D61" s="27">
        <v>2395895</v>
      </c>
      <c r="E61" s="27">
        <v>11652.5</v>
      </c>
      <c r="F61" s="27">
        <v>546131.23</v>
      </c>
      <c r="G61" s="27">
        <v>141404.84</v>
      </c>
      <c r="H61" s="27">
        <v>0</v>
      </c>
      <c r="I61" s="27"/>
      <c r="J61" s="27"/>
      <c r="K61" s="27"/>
      <c r="L61" s="27"/>
      <c r="M61" s="27"/>
      <c r="N61" s="27">
        <f t="shared" si="6"/>
        <v>3140513.57</v>
      </c>
      <c r="O61" s="25"/>
      <c r="P61" s="25"/>
      <c r="Q61" s="25"/>
      <c r="R61" s="27"/>
      <c r="S61" s="25"/>
      <c r="T61" s="25"/>
      <c r="U61" s="25"/>
      <c r="W61" s="25"/>
      <c r="X61" s="25"/>
      <c r="Y61" s="27"/>
    </row>
    <row r="62" spans="1:25" ht="32.25" customHeight="1" x14ac:dyDescent="0.25">
      <c r="A62" s="14" t="s">
        <v>33</v>
      </c>
      <c r="B62" s="25">
        <v>0</v>
      </c>
      <c r="C62" s="27">
        <v>1050755.6399999999</v>
      </c>
      <c r="D62" s="27">
        <v>340642.2</v>
      </c>
      <c r="E62" s="27">
        <v>1219891.46</v>
      </c>
      <c r="F62" s="27">
        <v>424202.73</v>
      </c>
      <c r="G62" s="27">
        <v>2230878.59</v>
      </c>
      <c r="H62" s="27">
        <v>2791798.72</v>
      </c>
      <c r="I62" s="27"/>
      <c r="J62" s="27"/>
      <c r="K62" s="27"/>
      <c r="L62" s="27"/>
      <c r="M62" s="27"/>
      <c r="N62" s="27">
        <f t="shared" si="6"/>
        <v>8058169.3399999999</v>
      </c>
      <c r="O62" s="25"/>
      <c r="P62" s="27"/>
      <c r="Q62" s="27"/>
      <c r="R62" s="27"/>
      <c r="S62" s="27"/>
      <c r="T62" s="27"/>
      <c r="U62" s="27"/>
      <c r="W62" s="25"/>
      <c r="X62" s="25"/>
      <c r="Y62" s="27"/>
    </row>
    <row r="63" spans="1:25" ht="21" customHeight="1" x14ac:dyDescent="0.25">
      <c r="A63" s="14" t="s">
        <v>55</v>
      </c>
      <c r="B63" s="25">
        <v>0</v>
      </c>
      <c r="C63" s="27">
        <v>1185976.7</v>
      </c>
      <c r="D63" s="27">
        <v>22715</v>
      </c>
      <c r="E63" s="27">
        <v>234218.2</v>
      </c>
      <c r="F63" s="27">
        <v>0</v>
      </c>
      <c r="G63" s="27">
        <v>24619346.199999999</v>
      </c>
      <c r="H63" s="27">
        <v>52200000</v>
      </c>
      <c r="I63" s="27"/>
      <c r="J63" s="27"/>
      <c r="K63" s="27"/>
      <c r="L63" s="27"/>
      <c r="M63" s="27"/>
      <c r="N63" s="27">
        <f t="shared" si="6"/>
        <v>78262256.099999994</v>
      </c>
      <c r="O63" s="25"/>
      <c r="P63" s="25"/>
      <c r="Q63" s="25"/>
      <c r="R63" s="25"/>
      <c r="S63" s="25"/>
      <c r="T63" s="25"/>
      <c r="U63" s="25"/>
      <c r="W63" s="25"/>
      <c r="X63" s="27"/>
      <c r="Y63" s="27"/>
    </row>
    <row r="64" spans="1:25" ht="16.5" customHeight="1" x14ac:dyDescent="0.25">
      <c r="A64" s="14" t="s">
        <v>56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/>
      <c r="J64" s="27"/>
      <c r="K64" s="27"/>
      <c r="L64" s="27"/>
      <c r="M64" s="27"/>
      <c r="N64" s="27">
        <f t="shared" ref="N64:N68" si="7">SUM(B64:J64)</f>
        <v>0</v>
      </c>
      <c r="O64" s="25"/>
      <c r="P64" s="25"/>
      <c r="Q64" s="25"/>
      <c r="R64" s="25"/>
      <c r="S64" s="25"/>
      <c r="T64" s="25"/>
      <c r="U64" s="25"/>
      <c r="W64" s="25"/>
      <c r="X64" s="25"/>
    </row>
    <row r="65" spans="1:27" ht="17.25" customHeight="1" x14ac:dyDescent="0.25">
      <c r="A65" s="14" t="s">
        <v>34</v>
      </c>
      <c r="B65" s="25">
        <v>0</v>
      </c>
      <c r="C65" s="27">
        <v>6180000</v>
      </c>
      <c r="D65" s="27">
        <v>16899.349999999999</v>
      </c>
      <c r="E65" s="27">
        <v>0</v>
      </c>
      <c r="F65" s="27">
        <v>0</v>
      </c>
      <c r="G65" s="27">
        <v>0</v>
      </c>
      <c r="H65" s="27">
        <v>0</v>
      </c>
      <c r="I65" s="27"/>
      <c r="J65" s="27"/>
      <c r="K65" s="27"/>
      <c r="L65" s="27"/>
      <c r="M65" s="27"/>
      <c r="N65" s="27">
        <f>SUM(B65:M65)</f>
        <v>6196899.3499999996</v>
      </c>
      <c r="O65" s="25"/>
      <c r="P65" s="25"/>
      <c r="Q65" s="25"/>
      <c r="R65" s="25"/>
      <c r="S65" s="25"/>
      <c r="T65" s="25"/>
      <c r="U65" s="25"/>
      <c r="W65" s="25"/>
      <c r="X65" s="25"/>
      <c r="Y65" s="27"/>
    </row>
    <row r="66" spans="1:27" ht="17.25" customHeight="1" x14ac:dyDescent="0.25">
      <c r="A66" s="14" t="s">
        <v>87</v>
      </c>
      <c r="B66" s="25">
        <v>1181366</v>
      </c>
      <c r="C66" s="27">
        <v>0</v>
      </c>
      <c r="D66" s="27">
        <v>11847118.949999999</v>
      </c>
      <c r="E66" s="27">
        <v>13351322.939999999</v>
      </c>
      <c r="F66" s="27">
        <v>21679341.539999999</v>
      </c>
      <c r="G66" s="27">
        <v>31478703.609999999</v>
      </c>
      <c r="H66" s="27">
        <v>24898256.059999999</v>
      </c>
      <c r="I66" s="27"/>
      <c r="J66" s="27"/>
      <c r="K66" s="27"/>
      <c r="L66" s="27"/>
      <c r="M66" s="27"/>
      <c r="N66" s="27">
        <f>SUM(B66:M66)</f>
        <v>104436109.09999999</v>
      </c>
      <c r="O66" s="25"/>
      <c r="P66" s="25"/>
      <c r="Q66" s="25"/>
      <c r="R66" s="25"/>
      <c r="S66" s="25"/>
      <c r="T66" s="25"/>
      <c r="U66" s="25"/>
      <c r="W66" s="25"/>
      <c r="X66" s="25"/>
      <c r="Y66" s="25"/>
    </row>
    <row r="67" spans="1:27" x14ac:dyDescent="0.25">
      <c r="A67" s="14" t="s">
        <v>88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/>
      <c r="J67" s="27"/>
      <c r="K67" s="27"/>
      <c r="L67" s="27"/>
      <c r="M67" s="27"/>
      <c r="N67" s="27">
        <f t="shared" si="7"/>
        <v>0</v>
      </c>
      <c r="O67" s="25"/>
      <c r="P67" s="25"/>
      <c r="Q67" s="25"/>
      <c r="R67" s="25"/>
      <c r="S67" s="25"/>
      <c r="T67" s="25"/>
      <c r="U67" s="25"/>
      <c r="W67" s="25"/>
      <c r="X67" s="25"/>
      <c r="Y67" s="25"/>
    </row>
    <row r="68" spans="1:27" ht="16.5" customHeight="1" x14ac:dyDescent="0.25">
      <c r="A68" s="14" t="s">
        <v>89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/>
      <c r="J68" s="27"/>
      <c r="K68" s="27"/>
      <c r="L68" s="27"/>
      <c r="M68" s="27"/>
      <c r="N68" s="27">
        <f t="shared" si="7"/>
        <v>0</v>
      </c>
      <c r="O68" s="25"/>
      <c r="P68" s="25"/>
      <c r="Q68" s="25"/>
      <c r="R68" s="25"/>
      <c r="S68" s="25"/>
      <c r="T68" s="25"/>
      <c r="U68" s="25"/>
      <c r="W68" s="25"/>
      <c r="X68" s="25"/>
      <c r="Y68" s="25"/>
    </row>
    <row r="69" spans="1:27" ht="17.25" customHeight="1" x14ac:dyDescent="0.25">
      <c r="A69" s="13" t="s">
        <v>58</v>
      </c>
      <c r="B69" s="8">
        <v>0</v>
      </c>
      <c r="C69" s="8">
        <v>3203537.02</v>
      </c>
      <c r="D69" s="8">
        <v>189579900.91</v>
      </c>
      <c r="E69" s="8">
        <v>11780556.380000001</v>
      </c>
      <c r="F69" s="8">
        <v>109171840.02</v>
      </c>
      <c r="G69" s="8">
        <v>338884626.89999998</v>
      </c>
      <c r="H69" s="8">
        <v>55477844.200000003</v>
      </c>
      <c r="I69" s="8"/>
      <c r="J69" s="8"/>
      <c r="K69" s="8"/>
      <c r="L69" s="8"/>
      <c r="M69" s="8"/>
      <c r="N69" s="8">
        <f>+B69+C69+D69+E69+F69+G69+H69+I69+J69+K69+L69+M69</f>
        <v>708098305.43000007</v>
      </c>
      <c r="O69" s="8"/>
      <c r="P69" s="8"/>
      <c r="Q69" s="8"/>
      <c r="R69" s="8"/>
      <c r="S69" s="8"/>
      <c r="T69" s="8"/>
      <c r="U69" s="8"/>
      <c r="W69" s="8"/>
      <c r="X69" s="28"/>
      <c r="Y69" s="28"/>
    </row>
    <row r="70" spans="1:27" ht="18.75" customHeight="1" x14ac:dyDescent="0.25">
      <c r="A70" s="14" t="s">
        <v>59</v>
      </c>
      <c r="B70" s="25">
        <v>0</v>
      </c>
      <c r="C70" s="27">
        <v>3203537.02</v>
      </c>
      <c r="D70" s="27">
        <v>189579900.91</v>
      </c>
      <c r="E70" s="27">
        <v>11780556.380000001</v>
      </c>
      <c r="F70" s="27">
        <v>109171840.02</v>
      </c>
      <c r="G70" s="27">
        <v>338884626.89999998</v>
      </c>
      <c r="H70" s="27">
        <v>55477844.200000003</v>
      </c>
      <c r="I70" s="27"/>
      <c r="J70" s="27"/>
      <c r="K70" s="27"/>
      <c r="L70" s="27"/>
      <c r="M70" s="27"/>
      <c r="N70" s="25">
        <f>SUM(B70:M70)</f>
        <v>708098305.43000007</v>
      </c>
      <c r="O70" s="25"/>
      <c r="P70" s="25"/>
      <c r="Q70" s="25"/>
      <c r="R70" s="25"/>
      <c r="S70" s="27"/>
      <c r="T70" s="27"/>
      <c r="U70" s="27"/>
      <c r="W70" s="25"/>
      <c r="X70" s="27"/>
      <c r="Y70" s="27"/>
    </row>
    <row r="71" spans="1:27" ht="18" customHeight="1" x14ac:dyDescent="0.25">
      <c r="A71" s="14" t="s">
        <v>60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/>
      <c r="J71" s="27"/>
      <c r="K71" s="27"/>
      <c r="L71" s="27"/>
      <c r="M71" s="27"/>
      <c r="N71" s="25">
        <f t="shared" ref="N71:N73" si="8">SUM(B71:J71)</f>
        <v>0</v>
      </c>
      <c r="O71" s="25"/>
      <c r="P71" s="25"/>
      <c r="Q71" s="25"/>
      <c r="R71" s="25"/>
      <c r="S71" s="25"/>
      <c r="T71" s="25"/>
      <c r="U71" s="25"/>
      <c r="W71" s="25"/>
      <c r="X71" s="25"/>
      <c r="Y71" s="25"/>
    </row>
    <row r="72" spans="1:27" x14ac:dyDescent="0.25">
      <c r="A72" s="14" t="s">
        <v>61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/>
      <c r="J72" s="27"/>
      <c r="K72" s="27"/>
      <c r="L72" s="27"/>
      <c r="M72" s="27"/>
      <c r="N72" s="25">
        <f t="shared" si="8"/>
        <v>0</v>
      </c>
      <c r="O72" s="25"/>
      <c r="P72" s="25"/>
      <c r="Q72" s="25"/>
      <c r="R72" s="25"/>
      <c r="S72" s="25"/>
      <c r="T72" s="25"/>
      <c r="U72" s="25"/>
      <c r="W72" s="25"/>
      <c r="X72" s="25"/>
      <c r="Y72" s="25"/>
    </row>
    <row r="73" spans="1:27" ht="30" x14ac:dyDescent="0.25">
      <c r="A73" s="14" t="s">
        <v>62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/>
      <c r="J73" s="27"/>
      <c r="K73" s="27"/>
      <c r="L73" s="27"/>
      <c r="M73" s="27"/>
      <c r="N73" s="25">
        <f t="shared" si="8"/>
        <v>0</v>
      </c>
      <c r="O73" s="25"/>
      <c r="P73" s="25"/>
      <c r="Q73" s="25"/>
      <c r="R73" s="25"/>
      <c r="S73" s="25"/>
      <c r="T73" s="25"/>
      <c r="U73" s="25"/>
      <c r="W73" s="25"/>
      <c r="X73" s="25"/>
      <c r="Y73" s="25"/>
    </row>
    <row r="74" spans="1:27" ht="31.5" customHeight="1" x14ac:dyDescent="0.25">
      <c r="A74" s="13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/>
      <c r="J74" s="8"/>
      <c r="K74" s="8"/>
      <c r="L74" s="8"/>
      <c r="M74" s="8"/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25">
      <c r="A75" s="14" t="s">
        <v>64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/>
      <c r="J75" s="27"/>
      <c r="K75" s="27"/>
      <c r="L75" s="27"/>
      <c r="M75" s="27"/>
      <c r="N75" s="25">
        <f>SUM(B75:J75)</f>
        <v>0</v>
      </c>
      <c r="O75" s="25"/>
      <c r="P75" s="25"/>
      <c r="Q75" s="25"/>
      <c r="R75" s="25"/>
      <c r="S75" s="25"/>
      <c r="T75" s="25"/>
      <c r="U75" s="25"/>
      <c r="W75" s="25"/>
      <c r="X75" s="25"/>
      <c r="Y75" s="25"/>
      <c r="Z75" s="8"/>
      <c r="AA75" s="25"/>
    </row>
    <row r="76" spans="1:27" x14ac:dyDescent="0.25">
      <c r="A76" s="14" t="s">
        <v>65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/>
      <c r="J76" s="27"/>
      <c r="K76" s="27"/>
      <c r="L76" s="27"/>
      <c r="M76" s="27"/>
      <c r="N76" s="25">
        <f t="shared" ref="N76:N79" si="9">SUM(B76:J76)</f>
        <v>0</v>
      </c>
      <c r="O76" s="25"/>
      <c r="P76" s="25"/>
      <c r="Q76" s="25"/>
      <c r="R76" s="25"/>
      <c r="S76" s="25"/>
      <c r="T76" s="25"/>
      <c r="U76" s="25"/>
      <c r="W76" s="25"/>
      <c r="X76" s="25"/>
      <c r="Y76" s="25"/>
    </row>
    <row r="77" spans="1:27" x14ac:dyDescent="0.25">
      <c r="A77" s="14" t="s">
        <v>90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/>
      <c r="J77" s="27"/>
      <c r="K77" s="27"/>
      <c r="L77" s="27"/>
      <c r="M77" s="27"/>
      <c r="N77" s="25">
        <f t="shared" si="9"/>
        <v>0</v>
      </c>
      <c r="O77" s="25"/>
      <c r="P77" s="25"/>
      <c r="Q77" s="25"/>
      <c r="R77" s="25"/>
      <c r="S77" s="25"/>
      <c r="T77" s="25"/>
      <c r="U77" s="25"/>
      <c r="W77" s="25"/>
      <c r="X77" s="25"/>
      <c r="Y77" s="25"/>
    </row>
    <row r="78" spans="1:27" ht="18" customHeight="1" x14ac:dyDescent="0.25">
      <c r="A78" s="14" t="s">
        <v>91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/>
      <c r="J78" s="27"/>
      <c r="K78" s="27"/>
      <c r="L78" s="27"/>
      <c r="M78" s="27"/>
      <c r="N78" s="25">
        <f t="shared" si="9"/>
        <v>0</v>
      </c>
      <c r="O78" s="25"/>
      <c r="P78" s="25"/>
      <c r="Q78" s="25"/>
      <c r="R78" s="25"/>
      <c r="S78" s="25"/>
      <c r="T78" s="25"/>
      <c r="U78" s="25"/>
      <c r="W78" s="25"/>
      <c r="X78" s="25"/>
      <c r="Y78" s="25"/>
    </row>
    <row r="79" spans="1:27" ht="16.5" customHeight="1" x14ac:dyDescent="0.25">
      <c r="A79" s="14" t="s">
        <v>92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/>
      <c r="J79" s="27"/>
      <c r="K79" s="27"/>
      <c r="L79" s="27"/>
      <c r="M79" s="27"/>
      <c r="N79" s="25">
        <f t="shared" si="9"/>
        <v>0</v>
      </c>
      <c r="O79" s="25"/>
      <c r="P79" s="25"/>
      <c r="Q79" s="25"/>
      <c r="R79" s="25"/>
      <c r="S79" s="25"/>
      <c r="T79" s="25"/>
      <c r="U79" s="25"/>
      <c r="W79" s="25"/>
      <c r="X79" s="25"/>
      <c r="Y79" s="25"/>
    </row>
    <row r="80" spans="1:27" ht="16.5" customHeight="1" x14ac:dyDescent="0.25">
      <c r="A80" s="13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/>
      <c r="J80" s="8"/>
      <c r="K80" s="8"/>
      <c r="L80" s="8"/>
      <c r="M80" s="8"/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25"/>
      <c r="X80" s="25"/>
      <c r="Y80" s="25"/>
    </row>
    <row r="81" spans="1:25" x14ac:dyDescent="0.25">
      <c r="A81" s="14" t="s">
        <v>67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/>
      <c r="J81" s="27"/>
      <c r="K81" s="27"/>
      <c r="L81" s="27"/>
      <c r="M81" s="27"/>
      <c r="N81" s="25">
        <f>SUM(B81:J81)</f>
        <v>0</v>
      </c>
      <c r="O81" s="25"/>
      <c r="P81" s="25"/>
      <c r="Q81" s="25"/>
      <c r="R81" s="25"/>
      <c r="S81" s="25"/>
      <c r="T81" s="25"/>
      <c r="U81" s="25"/>
      <c r="W81" s="25"/>
      <c r="X81" s="25"/>
      <c r="Y81" s="25"/>
    </row>
    <row r="82" spans="1:25" ht="18.75" customHeight="1" x14ac:dyDescent="0.25">
      <c r="A82" s="14" t="s">
        <v>68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/>
      <c r="J82" s="27"/>
      <c r="K82" s="27"/>
      <c r="L82" s="27"/>
      <c r="M82" s="27"/>
      <c r="N82" s="25">
        <f t="shared" ref="N82:N84" si="10">SUM(B82:J82)</f>
        <v>0</v>
      </c>
      <c r="O82" s="25"/>
      <c r="P82" s="25"/>
      <c r="Q82" s="25"/>
      <c r="R82" s="25"/>
      <c r="S82" s="25"/>
      <c r="T82" s="25"/>
      <c r="U82" s="25"/>
      <c r="W82" s="25"/>
      <c r="X82" s="25"/>
      <c r="Y82" s="25"/>
    </row>
    <row r="83" spans="1:25" x14ac:dyDescent="0.25">
      <c r="A83" s="14" t="s">
        <v>93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/>
      <c r="J83" s="27"/>
      <c r="K83" s="27"/>
      <c r="L83" s="27"/>
      <c r="M83" s="27"/>
      <c r="N83" s="25">
        <f t="shared" si="10"/>
        <v>0</v>
      </c>
      <c r="O83" s="25"/>
      <c r="P83" s="25"/>
      <c r="Q83" s="25"/>
      <c r="R83" s="25"/>
      <c r="S83" s="25"/>
      <c r="T83" s="25"/>
      <c r="U83" s="25"/>
      <c r="W83" s="29"/>
      <c r="X83" s="29"/>
      <c r="Y83" s="29"/>
    </row>
    <row r="84" spans="1:25" x14ac:dyDescent="0.25">
      <c r="A84" s="14" t="s">
        <v>69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/>
      <c r="J84" s="27"/>
      <c r="K84" s="27"/>
      <c r="L84" s="27"/>
      <c r="M84" s="27"/>
      <c r="N84" s="25">
        <f t="shared" si="10"/>
        <v>0</v>
      </c>
      <c r="O84" s="25"/>
      <c r="P84" s="25"/>
      <c r="Q84" s="25"/>
      <c r="R84" s="25"/>
      <c r="S84" s="25"/>
      <c r="T84" s="25"/>
      <c r="U84" s="25"/>
      <c r="W84" s="29"/>
      <c r="X84" s="29"/>
      <c r="Y84" s="29"/>
    </row>
    <row r="85" spans="1:25" ht="20.25" customHeight="1" x14ac:dyDescent="0.25">
      <c r="A85" s="16" t="s">
        <v>35</v>
      </c>
      <c r="B85" s="26">
        <f>+B40+B30+B20+B14+B57</f>
        <v>681617383.06999993</v>
      </c>
      <c r="C85" s="26">
        <f>+C40+C30+C20+C14+C57+C69</f>
        <v>756904366.90999997</v>
      </c>
      <c r="D85" s="26">
        <f>+D40+D30+D20+D14+D57+D69</f>
        <v>1072445638.17</v>
      </c>
      <c r="E85" s="26">
        <f>+E14+E20+E30+E40+E57+E69</f>
        <v>825909710.73999989</v>
      </c>
      <c r="F85" s="26">
        <f>+F14+F20+F30+F40+F57+F69</f>
        <v>1016932266.53</v>
      </c>
      <c r="G85" s="26">
        <f>+G14+G20+G30+G40+G57+G69</f>
        <v>1299492884.0999999</v>
      </c>
      <c r="H85" s="26">
        <f>+H14+H20+H30+H40+H57+H69</f>
        <v>996965801.33000004</v>
      </c>
      <c r="I85" s="26"/>
      <c r="J85" s="26"/>
      <c r="K85" s="26"/>
      <c r="L85" s="26"/>
      <c r="M85" s="26"/>
      <c r="N85" s="26">
        <f>SUM(B85:M85)</f>
        <v>6650268050.8500004</v>
      </c>
      <c r="O85" s="26"/>
      <c r="P85" s="26"/>
      <c r="Q85" s="26"/>
      <c r="R85" s="26"/>
      <c r="S85" s="26"/>
      <c r="T85" s="26"/>
      <c r="U85" s="26"/>
      <c r="W85" s="40"/>
      <c r="X85" s="48"/>
      <c r="Y85" s="41"/>
    </row>
    <row r="86" spans="1:25" ht="19.5" customHeight="1" x14ac:dyDescent="0.25">
      <c r="A86" s="11" t="s">
        <v>70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W86" s="49"/>
      <c r="X86" s="49"/>
      <c r="Y86" s="49"/>
    </row>
    <row r="87" spans="1:25" ht="18" customHeight="1" x14ac:dyDescent="0.25">
      <c r="A87" s="13" t="s">
        <v>71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/>
      <c r="J87" s="8"/>
      <c r="K87" s="8"/>
      <c r="L87" s="8"/>
      <c r="M87" s="8"/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29"/>
      <c r="X87" s="29"/>
      <c r="Y87" s="29"/>
    </row>
    <row r="88" spans="1:25" x14ac:dyDescent="0.25">
      <c r="A88" s="14" t="s">
        <v>72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/>
      <c r="J88" s="25"/>
      <c r="K88" s="25"/>
      <c r="L88" s="25"/>
      <c r="M88" s="25"/>
      <c r="N88" s="25">
        <f>SUM(B88:J88)</f>
        <v>0</v>
      </c>
      <c r="O88" s="25"/>
      <c r="P88" s="25"/>
      <c r="Q88" s="25"/>
      <c r="R88" s="25"/>
      <c r="S88" s="25"/>
      <c r="T88" s="25"/>
      <c r="U88" s="25"/>
      <c r="W88" s="29"/>
      <c r="X88" s="29"/>
      <c r="Y88" s="29"/>
    </row>
    <row r="89" spans="1:25" ht="27.75" customHeight="1" x14ac:dyDescent="0.25">
      <c r="A89" s="14" t="s">
        <v>73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/>
      <c r="J89" s="25"/>
      <c r="K89" s="25"/>
      <c r="L89" s="25"/>
      <c r="M89" s="25"/>
      <c r="N89" s="25">
        <f>SUM(B89:J89)</f>
        <v>0</v>
      </c>
      <c r="O89" s="25"/>
      <c r="P89" s="25"/>
      <c r="Q89" s="25"/>
      <c r="R89" s="25"/>
      <c r="S89" s="25"/>
      <c r="T89" s="25"/>
      <c r="U89" s="25"/>
      <c r="W89" s="29"/>
      <c r="X89" s="29"/>
      <c r="Y89" s="29"/>
    </row>
    <row r="90" spans="1:25" ht="24.75" customHeight="1" x14ac:dyDescent="0.25">
      <c r="A90" s="13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/>
      <c r="J90" s="8"/>
      <c r="K90" s="8"/>
      <c r="L90" s="8"/>
      <c r="M90" s="8"/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40"/>
      <c r="X90" s="40"/>
      <c r="Y90" s="29"/>
    </row>
    <row r="91" spans="1:25" ht="13.5" customHeight="1" x14ac:dyDescent="0.25">
      <c r="A91" s="14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/>
      <c r="J91" s="9"/>
      <c r="K91" s="9"/>
      <c r="L91" s="9"/>
      <c r="M91" s="9"/>
      <c r="N91" s="25">
        <f>SUM(B91:J91)</f>
        <v>0</v>
      </c>
      <c r="O91" s="9"/>
      <c r="P91" s="25"/>
      <c r="Q91" s="25"/>
      <c r="R91" s="25"/>
      <c r="S91" s="25"/>
      <c r="T91" s="25"/>
      <c r="U91" s="25"/>
      <c r="W91" s="29"/>
      <c r="X91" s="29"/>
      <c r="Y91" s="29"/>
    </row>
    <row r="92" spans="1:25" ht="19.5" customHeight="1" x14ac:dyDescent="0.25">
      <c r="A92" s="14" t="s">
        <v>76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/>
      <c r="J92" s="25"/>
      <c r="K92" s="25"/>
      <c r="L92" s="25"/>
      <c r="M92" s="25"/>
      <c r="N92" s="25">
        <f>SUM(B92:J92)</f>
        <v>0</v>
      </c>
      <c r="O92" s="9"/>
      <c r="P92" s="25"/>
      <c r="Q92" s="25"/>
      <c r="R92" s="25"/>
      <c r="S92" s="25"/>
      <c r="T92" s="25"/>
      <c r="U92" s="25"/>
      <c r="W92" s="29"/>
      <c r="X92" s="29"/>
      <c r="Y92" s="29"/>
    </row>
    <row r="93" spans="1:25" ht="17.25" customHeight="1" x14ac:dyDescent="0.25">
      <c r="A93" s="13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/>
      <c r="J93" s="8"/>
      <c r="K93" s="8"/>
      <c r="L93" s="8"/>
      <c r="M93" s="8"/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29"/>
      <c r="X93" s="29"/>
      <c r="Y93" s="29"/>
    </row>
    <row r="94" spans="1:25" ht="30" customHeight="1" x14ac:dyDescent="0.25">
      <c r="A94" s="14" t="s">
        <v>78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/>
      <c r="J94" s="25"/>
      <c r="K94" s="25"/>
      <c r="L94" s="25"/>
      <c r="M94" s="25"/>
      <c r="N94" s="25">
        <f>SUM(B94:J94)</f>
        <v>0</v>
      </c>
      <c r="O94" s="9"/>
      <c r="P94" s="25"/>
      <c r="Q94" s="25"/>
      <c r="R94" s="25"/>
      <c r="S94" s="25"/>
      <c r="T94" s="25"/>
      <c r="U94" s="25"/>
      <c r="W94" s="29"/>
      <c r="X94" s="29"/>
      <c r="Y94" s="29"/>
    </row>
    <row r="95" spans="1:25" ht="16.5" customHeight="1" x14ac:dyDescent="0.25">
      <c r="A95" s="16" t="s">
        <v>79</v>
      </c>
      <c r="B95" s="6">
        <f t="shared" ref="B95:N95" si="11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/>
      <c r="J95" s="6"/>
      <c r="K95" s="6"/>
      <c r="L95" s="6"/>
      <c r="M95" s="6"/>
      <c r="N95" s="6">
        <f t="shared" si="11"/>
        <v>0</v>
      </c>
      <c r="O95" s="6"/>
      <c r="P95" s="6"/>
      <c r="Q95" s="6"/>
      <c r="R95" s="6"/>
      <c r="S95" s="6"/>
      <c r="T95" s="6"/>
      <c r="U95" s="6"/>
      <c r="W95" s="41"/>
      <c r="X95" s="41"/>
      <c r="Y95" s="50"/>
    </row>
    <row r="96" spans="1:25" ht="15.75" x14ac:dyDescent="0.25">
      <c r="A96" s="17" t="s">
        <v>80</v>
      </c>
      <c r="B96" s="2">
        <f t="shared" ref="B96:D96" si="12">+B85+B95</f>
        <v>681617383.06999993</v>
      </c>
      <c r="C96" s="2">
        <f t="shared" si="12"/>
        <v>756904366.90999997</v>
      </c>
      <c r="D96" s="2">
        <f t="shared" si="12"/>
        <v>1072445638.17</v>
      </c>
      <c r="E96" s="2">
        <f>+E85</f>
        <v>825909710.73999989</v>
      </c>
      <c r="F96" s="2">
        <f>+F85</f>
        <v>1016932266.53</v>
      </c>
      <c r="G96" s="2">
        <f>+G85</f>
        <v>1299492884.0999999</v>
      </c>
      <c r="H96" s="2">
        <f>+H85</f>
        <v>996965801.33000004</v>
      </c>
      <c r="I96" s="2"/>
      <c r="J96" s="2"/>
      <c r="K96" s="2"/>
      <c r="L96" s="2"/>
      <c r="M96" s="2"/>
      <c r="N96" s="2">
        <f>+N85+N95</f>
        <v>6650268050.8500004</v>
      </c>
      <c r="O96" s="2"/>
      <c r="P96" s="2"/>
      <c r="Q96" s="2"/>
      <c r="R96" s="2"/>
      <c r="S96" s="2"/>
      <c r="T96" s="2"/>
      <c r="U96" s="2"/>
      <c r="W96" s="41"/>
      <c r="X96" s="41"/>
      <c r="Y96" s="41"/>
    </row>
    <row r="97" spans="1:29" ht="45" x14ac:dyDescent="0.25">
      <c r="A97" s="3" t="s">
        <v>125</v>
      </c>
      <c r="N97" s="94"/>
      <c r="Q97" s="27"/>
      <c r="V97" s="38"/>
    </row>
    <row r="98" spans="1:29" s="34" customFormat="1" x14ac:dyDescent="0.25">
      <c r="A98" s="34" t="s">
        <v>127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93"/>
    </row>
    <row r="99" spans="1:29" s="34" customFormat="1" x14ac:dyDescent="0.25">
      <c r="A99" s="34" t="s">
        <v>128</v>
      </c>
      <c r="N99" s="93"/>
    </row>
    <row r="100" spans="1:29" x14ac:dyDescent="0.25">
      <c r="F100" s="24"/>
    </row>
    <row r="102" spans="1:29" ht="15.75" x14ac:dyDescent="0.25">
      <c r="A102" s="125" t="s">
        <v>97</v>
      </c>
      <c r="B102" s="125"/>
      <c r="C102" s="132" t="s">
        <v>99</v>
      </c>
      <c r="D102" s="132"/>
      <c r="E102" s="132"/>
      <c r="H102" s="135" t="s">
        <v>98</v>
      </c>
      <c r="I102" s="135"/>
      <c r="J102" s="135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34"/>
      <c r="Z102" s="34"/>
      <c r="AA102" s="34"/>
      <c r="AB102" s="34"/>
    </row>
    <row r="103" spans="1:29" s="33" customFormat="1" ht="15.75" x14ac:dyDescent="0.25">
      <c r="A103" s="126" t="s">
        <v>121</v>
      </c>
      <c r="B103" s="126"/>
      <c r="C103" s="133" t="s">
        <v>126</v>
      </c>
      <c r="D103" s="133"/>
      <c r="E103" s="133"/>
      <c r="F103" s="96"/>
      <c r="G103" s="101"/>
      <c r="H103" s="126" t="s">
        <v>118</v>
      </c>
      <c r="I103" s="126"/>
      <c r="J103" s="126"/>
      <c r="Q103" s="57"/>
      <c r="R103" s="57"/>
      <c r="S103" s="42"/>
      <c r="Y103" s="42"/>
      <c r="Z103" s="42"/>
      <c r="AA103" s="42"/>
      <c r="AB103" s="42"/>
      <c r="AC103" s="42"/>
    </row>
    <row r="104" spans="1:29" s="33" customFormat="1" ht="15" customHeight="1" x14ac:dyDescent="0.25">
      <c r="A104" s="127" t="s">
        <v>120</v>
      </c>
      <c r="B104" s="127"/>
      <c r="C104" s="133" t="s">
        <v>117</v>
      </c>
      <c r="D104" s="133"/>
      <c r="E104" s="133"/>
      <c r="F104" s="120"/>
      <c r="G104" s="100"/>
      <c r="H104" s="126" t="s">
        <v>119</v>
      </c>
      <c r="I104" s="126"/>
      <c r="J104" s="126"/>
      <c r="Q104" s="45"/>
      <c r="R104" s="45"/>
      <c r="S104" s="43"/>
      <c r="Y104" s="43"/>
      <c r="Z104" s="43"/>
      <c r="AA104" s="43"/>
      <c r="AB104" s="43"/>
      <c r="AC104" s="43"/>
    </row>
    <row r="105" spans="1:29" s="33" customFormat="1" ht="15" customHeight="1" x14ac:dyDescent="0.25">
      <c r="A105" s="128" t="s">
        <v>95</v>
      </c>
      <c r="B105" s="128"/>
      <c r="C105" s="134" t="s">
        <v>84</v>
      </c>
      <c r="D105" s="134"/>
      <c r="E105" s="134"/>
      <c r="F105" s="97"/>
      <c r="G105" s="102"/>
      <c r="H105" s="136" t="s">
        <v>94</v>
      </c>
      <c r="I105" s="136"/>
      <c r="J105" s="136"/>
      <c r="Q105" s="45"/>
      <c r="R105" s="45"/>
      <c r="S105" s="43"/>
      <c r="Y105" s="43"/>
      <c r="Z105" s="43"/>
      <c r="AA105" s="43"/>
      <c r="AB105" s="43"/>
      <c r="AC105" s="43"/>
    </row>
    <row r="106" spans="1:29" s="33" customFormat="1" ht="16.5" thickBot="1" x14ac:dyDescent="0.3">
      <c r="D106" s="118"/>
      <c r="E106" s="118"/>
      <c r="F106" s="118"/>
      <c r="G106" s="103"/>
      <c r="H106" s="106"/>
      <c r="Q106" s="58"/>
      <c r="R106" s="58"/>
      <c r="S106" s="37"/>
      <c r="Y106" s="44"/>
      <c r="Z106" s="44"/>
      <c r="AA106" s="44"/>
      <c r="AB106" s="44"/>
      <c r="AC106" s="44"/>
    </row>
    <row r="107" spans="1:29" s="33" customFormat="1" ht="30.75" thickBot="1" x14ac:dyDescent="0.3">
      <c r="A107" s="114" t="s">
        <v>105</v>
      </c>
      <c r="C107" s="119"/>
      <c r="D107" s="119"/>
      <c r="E107" s="119"/>
      <c r="F107" s="119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4"/>
      <c r="U107" s="34"/>
      <c r="V107" s="34"/>
      <c r="W107" s="34"/>
      <c r="X107" s="34"/>
      <c r="Y107" s="34"/>
      <c r="Z107" s="34"/>
    </row>
    <row r="108" spans="1:29" s="33" customFormat="1" ht="30.75" thickBot="1" x14ac:dyDescent="0.3">
      <c r="A108" s="85" t="s">
        <v>106</v>
      </c>
      <c r="C108" s="120"/>
      <c r="D108" s="120"/>
      <c r="E108" s="120"/>
      <c r="F108" s="120"/>
      <c r="G108" s="37"/>
      <c r="H108" s="37"/>
      <c r="I108" s="37"/>
      <c r="J108" s="37"/>
      <c r="K108" s="37"/>
      <c r="L108" s="37"/>
      <c r="M108" s="37"/>
      <c r="N108" s="35"/>
      <c r="O108" s="35"/>
      <c r="P108" s="35"/>
      <c r="Q108" s="35"/>
      <c r="R108" s="35"/>
      <c r="S108" s="35"/>
    </row>
    <row r="109" spans="1:29" s="33" customFormat="1" ht="60.75" thickBot="1" x14ac:dyDescent="0.3">
      <c r="A109" s="114" t="s">
        <v>107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7"/>
      <c r="N109" s="35"/>
      <c r="O109" s="35"/>
      <c r="P109" s="35"/>
      <c r="Q109" s="35"/>
      <c r="R109" s="35"/>
      <c r="S109" s="35"/>
    </row>
    <row r="110" spans="1:29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5"/>
      <c r="O110" s="35"/>
      <c r="P110" s="35"/>
      <c r="Q110" s="35"/>
      <c r="R110" s="35"/>
      <c r="S110" s="35"/>
    </row>
    <row r="111" spans="1:29" s="52" customFormat="1" ht="15.75" x14ac:dyDescent="0.25">
      <c r="G111" s="118"/>
      <c r="H111" s="118"/>
      <c r="I111" s="118"/>
      <c r="J111" s="118"/>
      <c r="K111" s="118"/>
      <c r="L111" s="118"/>
      <c r="M111" s="118"/>
      <c r="N111" s="118"/>
      <c r="O111" s="53"/>
      <c r="P111" s="53"/>
      <c r="Q111" s="53"/>
      <c r="R111" s="53"/>
      <c r="S111" s="53"/>
      <c r="T111" s="53"/>
      <c r="U111" s="53"/>
      <c r="V111" s="53"/>
      <c r="W111" s="53"/>
      <c r="X111" s="53"/>
    </row>
    <row r="112" spans="1:29" s="52" customFormat="1" ht="15.75" x14ac:dyDescent="0.25">
      <c r="G112" s="119"/>
      <c r="H112" s="119"/>
      <c r="I112" s="119"/>
      <c r="J112" s="119"/>
      <c r="K112" s="119"/>
      <c r="L112" s="119"/>
      <c r="M112" s="119"/>
      <c r="N112" s="119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7:28" s="52" customFormat="1" ht="15.75" x14ac:dyDescent="0.25">
      <c r="G113" s="120"/>
      <c r="H113" s="120"/>
      <c r="I113" s="120"/>
      <c r="J113" s="120"/>
      <c r="K113" s="120"/>
      <c r="L113" s="120"/>
      <c r="M113" s="120"/>
      <c r="N113" s="120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</row>
    <row r="114" spans="7:28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</row>
    <row r="115" spans="7:28" s="52" customFormat="1" x14ac:dyDescent="0.25"/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30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3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93.7109375" style="10" bestFit="1" customWidth="1"/>
    <col min="2" max="2" width="17.28515625" style="22" bestFit="1" customWidth="1"/>
    <col min="3" max="3" width="17.5703125" style="10" bestFit="1" customWidth="1"/>
    <col min="4" max="16384" width="11.42578125" style="10"/>
  </cols>
  <sheetData>
    <row r="3" spans="1:14" ht="28.5" customHeight="1" x14ac:dyDescent="0.25">
      <c r="A3" s="139" t="s">
        <v>83</v>
      </c>
      <c r="B3" s="140"/>
      <c r="C3" s="140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1" customHeight="1" x14ac:dyDescent="0.25">
      <c r="A4" s="141"/>
      <c r="B4" s="142"/>
      <c r="C4" s="142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75" x14ac:dyDescent="0.25">
      <c r="A5" s="143" t="s">
        <v>124</v>
      </c>
      <c r="B5" s="144"/>
      <c r="C5" s="144"/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15.75" customHeight="1" x14ac:dyDescent="0.25">
      <c r="A6" s="145" t="s">
        <v>100</v>
      </c>
      <c r="B6" s="146"/>
      <c r="C6" s="146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5.75" customHeight="1" x14ac:dyDescent="0.25">
      <c r="A7" s="145" t="s">
        <v>36</v>
      </c>
      <c r="B7" s="146"/>
      <c r="C7" s="146"/>
      <c r="D7" s="68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75" thickBot="1" x14ac:dyDescent="0.3"/>
    <row r="9" spans="1:14" ht="15" customHeight="1" x14ac:dyDescent="0.25">
      <c r="A9" s="18" t="s">
        <v>101</v>
      </c>
      <c r="B9" s="137" t="s">
        <v>37</v>
      </c>
      <c r="C9" s="137" t="s">
        <v>38</v>
      </c>
      <c r="D9" s="69"/>
    </row>
    <row r="10" spans="1:14" ht="23.25" customHeight="1" thickBot="1" x14ac:dyDescent="0.3">
      <c r="A10" s="18"/>
      <c r="B10" s="138"/>
      <c r="C10" s="138"/>
      <c r="D10" s="69"/>
    </row>
    <row r="11" spans="1:14" x14ac:dyDescent="0.25">
      <c r="A11" s="70" t="s">
        <v>1</v>
      </c>
      <c r="B11" s="71"/>
      <c r="C11" s="72"/>
      <c r="D11" s="69"/>
    </row>
    <row r="12" spans="1:14" x14ac:dyDescent="0.25">
      <c r="A12" s="73" t="s">
        <v>2</v>
      </c>
      <c r="B12" s="74">
        <v>4138588850</v>
      </c>
      <c r="C12" s="74">
        <v>-2819900000</v>
      </c>
      <c r="D12" s="69"/>
    </row>
    <row r="13" spans="1:14" x14ac:dyDescent="0.25">
      <c r="A13" s="75" t="s">
        <v>3</v>
      </c>
      <c r="B13" s="76">
        <v>4096742550</v>
      </c>
      <c r="C13" s="27">
        <v>-2850414000</v>
      </c>
      <c r="D13" s="69"/>
    </row>
    <row r="14" spans="1:14" x14ac:dyDescent="0.25">
      <c r="A14" s="75" t="s">
        <v>4</v>
      </c>
      <c r="B14" s="76">
        <v>27115695</v>
      </c>
      <c r="C14" s="27">
        <v>30514000</v>
      </c>
      <c r="D14" s="69"/>
    </row>
    <row r="15" spans="1:14" x14ac:dyDescent="0.25">
      <c r="A15" s="75" t="s">
        <v>39</v>
      </c>
      <c r="B15" s="77">
        <v>0</v>
      </c>
      <c r="C15" s="123">
        <v>0</v>
      </c>
      <c r="D15" s="69"/>
    </row>
    <row r="16" spans="1:14" x14ac:dyDescent="0.25">
      <c r="A16" s="75" t="s">
        <v>5</v>
      </c>
      <c r="B16" s="77">
        <v>0</v>
      </c>
      <c r="C16" s="123">
        <v>0</v>
      </c>
      <c r="D16" s="69"/>
    </row>
    <row r="17" spans="1:4" x14ac:dyDescent="0.25">
      <c r="A17" s="75" t="s">
        <v>6</v>
      </c>
      <c r="B17" s="76">
        <v>14730605</v>
      </c>
      <c r="C17" s="123">
        <v>0</v>
      </c>
      <c r="D17" s="69"/>
    </row>
    <row r="18" spans="1:4" x14ac:dyDescent="0.25">
      <c r="A18" s="73" t="s">
        <v>7</v>
      </c>
      <c r="B18" s="74">
        <v>414305019</v>
      </c>
      <c r="C18" s="74">
        <v>353863679</v>
      </c>
      <c r="D18" s="69"/>
    </row>
    <row r="19" spans="1:4" x14ac:dyDescent="0.25">
      <c r="A19" s="75" t="s">
        <v>8</v>
      </c>
      <c r="B19" s="76">
        <v>137682294</v>
      </c>
      <c r="C19" s="77">
        <v>330000</v>
      </c>
      <c r="D19" s="69"/>
    </row>
    <row r="20" spans="1:4" x14ac:dyDescent="0.25">
      <c r="A20" s="75" t="s">
        <v>9</v>
      </c>
      <c r="B20" s="76">
        <v>1000000</v>
      </c>
      <c r="C20" s="77">
        <v>1100000</v>
      </c>
      <c r="D20" s="69"/>
    </row>
    <row r="21" spans="1:4" x14ac:dyDescent="0.25">
      <c r="A21" s="75" t="s">
        <v>10</v>
      </c>
      <c r="B21" s="76">
        <v>117077109</v>
      </c>
      <c r="C21" s="27">
        <v>-7530753</v>
      </c>
      <c r="D21" s="69"/>
    </row>
    <row r="22" spans="1:4" x14ac:dyDescent="0.25">
      <c r="A22" s="75" t="s">
        <v>11</v>
      </c>
      <c r="B22" s="76">
        <v>3459220</v>
      </c>
      <c r="C22" s="77">
        <v>10861341</v>
      </c>
      <c r="D22" s="69"/>
    </row>
    <row r="23" spans="1:4" x14ac:dyDescent="0.25">
      <c r="A23" s="75" t="s">
        <v>12</v>
      </c>
      <c r="B23" s="76">
        <v>33721585</v>
      </c>
      <c r="C23" s="76">
        <v>38580377</v>
      </c>
    </row>
    <row r="24" spans="1:4" x14ac:dyDescent="0.25">
      <c r="A24" s="75" t="s">
        <v>13</v>
      </c>
      <c r="B24" s="76">
        <v>13708069</v>
      </c>
      <c r="C24" s="27">
        <v>5476883</v>
      </c>
    </row>
    <row r="25" spans="1:4" x14ac:dyDescent="0.25">
      <c r="A25" s="75" t="s">
        <v>14</v>
      </c>
      <c r="B25" s="76">
        <v>98594302</v>
      </c>
      <c r="C25" s="27">
        <v>5336894</v>
      </c>
    </row>
    <row r="26" spans="1:4" x14ac:dyDescent="0.25">
      <c r="A26" s="75" t="s">
        <v>15</v>
      </c>
      <c r="B26" s="76">
        <v>8062440</v>
      </c>
      <c r="C26" s="76">
        <v>289048937</v>
      </c>
    </row>
    <row r="27" spans="1:4" x14ac:dyDescent="0.25">
      <c r="A27" s="75" t="s">
        <v>40</v>
      </c>
      <c r="B27" s="76">
        <v>1000000</v>
      </c>
      <c r="C27" s="76">
        <v>10660000</v>
      </c>
    </row>
    <row r="28" spans="1:4" x14ac:dyDescent="0.25">
      <c r="A28" s="73" t="s">
        <v>16</v>
      </c>
      <c r="B28" s="74">
        <v>985837821</v>
      </c>
      <c r="C28" s="28">
        <v>157192788</v>
      </c>
    </row>
    <row r="29" spans="1:4" x14ac:dyDescent="0.25">
      <c r="A29" s="75" t="s">
        <v>17</v>
      </c>
      <c r="B29" s="76">
        <v>197027556</v>
      </c>
      <c r="C29" s="27">
        <v>13901631</v>
      </c>
    </row>
    <row r="30" spans="1:4" x14ac:dyDescent="0.25">
      <c r="A30" s="75" t="s">
        <v>18</v>
      </c>
      <c r="B30" s="76">
        <v>478119359</v>
      </c>
      <c r="C30" s="27">
        <v>96959537</v>
      </c>
    </row>
    <row r="31" spans="1:4" x14ac:dyDescent="0.25">
      <c r="A31" s="75" t="s">
        <v>19</v>
      </c>
      <c r="B31" s="76">
        <v>5908769</v>
      </c>
      <c r="C31" s="27">
        <v>7094940</v>
      </c>
    </row>
    <row r="32" spans="1:4" x14ac:dyDescent="0.25">
      <c r="A32" s="75" t="s">
        <v>20</v>
      </c>
      <c r="B32" s="76">
        <v>5147040</v>
      </c>
      <c r="C32" s="27">
        <v>-117929</v>
      </c>
    </row>
    <row r="33" spans="1:5" x14ac:dyDescent="0.25">
      <c r="A33" s="75" t="s">
        <v>21</v>
      </c>
      <c r="B33" s="76">
        <v>10000000</v>
      </c>
      <c r="C33" s="76">
        <v>-4636569</v>
      </c>
      <c r="E33" s="27"/>
    </row>
    <row r="34" spans="1:5" x14ac:dyDescent="0.25">
      <c r="A34" s="75" t="s">
        <v>22</v>
      </c>
      <c r="B34" s="76">
        <v>11950000</v>
      </c>
      <c r="C34" s="27">
        <v>-2105069</v>
      </c>
    </row>
    <row r="35" spans="1:5" x14ac:dyDescent="0.25">
      <c r="A35" s="75" t="s">
        <v>23</v>
      </c>
      <c r="B35" s="76">
        <v>203795224</v>
      </c>
      <c r="C35" s="27">
        <v>12280241</v>
      </c>
    </row>
    <row r="36" spans="1:5" x14ac:dyDescent="0.25">
      <c r="A36" s="75" t="s">
        <v>41</v>
      </c>
      <c r="B36" s="77">
        <v>0</v>
      </c>
      <c r="C36" s="77">
        <v>0</v>
      </c>
    </row>
    <row r="37" spans="1:5" x14ac:dyDescent="0.25">
      <c r="A37" s="75" t="s">
        <v>24</v>
      </c>
      <c r="B37" s="76">
        <v>73889873</v>
      </c>
      <c r="C37" s="27">
        <v>33816006</v>
      </c>
    </row>
    <row r="38" spans="1:5" x14ac:dyDescent="0.25">
      <c r="A38" s="73" t="s">
        <v>25</v>
      </c>
      <c r="B38" s="74">
        <v>8068286536</v>
      </c>
      <c r="C38" s="78">
        <v>-162098000</v>
      </c>
    </row>
    <row r="39" spans="1:5" x14ac:dyDescent="0.25">
      <c r="A39" s="75" t="s">
        <v>26</v>
      </c>
      <c r="B39" s="76">
        <v>8018531045</v>
      </c>
      <c r="C39" s="77">
        <v>-171810000</v>
      </c>
    </row>
    <row r="40" spans="1:5" x14ac:dyDescent="0.25">
      <c r="A40" s="75" t="s">
        <v>42</v>
      </c>
      <c r="B40" s="77">
        <v>0</v>
      </c>
      <c r="C40" s="77">
        <v>0</v>
      </c>
    </row>
    <row r="41" spans="1:5" x14ac:dyDescent="0.25">
      <c r="A41" s="75" t="s">
        <v>43</v>
      </c>
      <c r="B41" s="77">
        <v>0</v>
      </c>
      <c r="C41" s="77">
        <v>0</v>
      </c>
    </row>
    <row r="42" spans="1:5" x14ac:dyDescent="0.25">
      <c r="A42" s="75" t="s">
        <v>44</v>
      </c>
      <c r="B42" s="77">
        <v>0</v>
      </c>
      <c r="C42" s="77">
        <v>0</v>
      </c>
    </row>
    <row r="43" spans="1:5" x14ac:dyDescent="0.25">
      <c r="A43" s="75" t="s">
        <v>45</v>
      </c>
      <c r="B43" s="77">
        <v>0</v>
      </c>
      <c r="C43" s="77">
        <v>0</v>
      </c>
    </row>
    <row r="44" spans="1:5" x14ac:dyDescent="0.25">
      <c r="A44" s="75" t="s">
        <v>86</v>
      </c>
      <c r="B44" s="77">
        <v>0</v>
      </c>
      <c r="C44" s="77">
        <v>0</v>
      </c>
    </row>
    <row r="45" spans="1:5" x14ac:dyDescent="0.25">
      <c r="A45" s="75" t="s">
        <v>27</v>
      </c>
      <c r="B45" s="76">
        <v>11837743</v>
      </c>
      <c r="C45" s="77">
        <v>-288000</v>
      </c>
    </row>
    <row r="46" spans="1:5" x14ac:dyDescent="0.25">
      <c r="A46" s="75" t="s">
        <v>46</v>
      </c>
      <c r="B46" s="76">
        <v>37917748</v>
      </c>
      <c r="C46" s="77">
        <v>10000000</v>
      </c>
    </row>
    <row r="47" spans="1:5" x14ac:dyDescent="0.25">
      <c r="A47" s="73" t="s">
        <v>47</v>
      </c>
      <c r="B47" s="78">
        <f>+B48+B49+B50+B51+B52+B53</f>
        <v>0</v>
      </c>
      <c r="C47" s="78">
        <f>+C48+C49+C50+C51+C52+C53</f>
        <v>0</v>
      </c>
    </row>
    <row r="48" spans="1:5" x14ac:dyDescent="0.25">
      <c r="A48" s="75" t="s">
        <v>48</v>
      </c>
      <c r="B48" s="77">
        <v>0</v>
      </c>
      <c r="C48" s="77">
        <v>0</v>
      </c>
    </row>
    <row r="49" spans="1:3" x14ac:dyDescent="0.25">
      <c r="A49" s="75" t="s">
        <v>49</v>
      </c>
      <c r="B49" s="77">
        <v>0</v>
      </c>
      <c r="C49" s="77">
        <v>0</v>
      </c>
    </row>
    <row r="50" spans="1:3" x14ac:dyDescent="0.25">
      <c r="A50" s="75" t="s">
        <v>50</v>
      </c>
      <c r="B50" s="77">
        <v>0</v>
      </c>
      <c r="C50" s="77">
        <v>0</v>
      </c>
    </row>
    <row r="51" spans="1:3" x14ac:dyDescent="0.25">
      <c r="A51" s="75" t="s">
        <v>51</v>
      </c>
      <c r="B51" s="77">
        <v>0</v>
      </c>
      <c r="C51" s="77">
        <v>0</v>
      </c>
    </row>
    <row r="52" spans="1:3" x14ac:dyDescent="0.25">
      <c r="A52" s="75" t="s">
        <v>53</v>
      </c>
      <c r="B52" s="77">
        <v>0</v>
      </c>
      <c r="C52" s="77">
        <v>0</v>
      </c>
    </row>
    <row r="53" spans="1:3" x14ac:dyDescent="0.25">
      <c r="A53" s="75" t="s">
        <v>54</v>
      </c>
      <c r="B53" s="77">
        <v>0</v>
      </c>
      <c r="C53" s="77">
        <v>0</v>
      </c>
    </row>
    <row r="54" spans="1:3" x14ac:dyDescent="0.25">
      <c r="A54" s="73" t="s">
        <v>28</v>
      </c>
      <c r="B54" s="74">
        <v>646092733</v>
      </c>
      <c r="C54" s="74">
        <v>-203136021</v>
      </c>
    </row>
    <row r="55" spans="1:3" x14ac:dyDescent="0.25">
      <c r="A55" s="75" t="s">
        <v>29</v>
      </c>
      <c r="B55" s="76">
        <v>33435043</v>
      </c>
      <c r="C55" s="27">
        <v>22891353</v>
      </c>
    </row>
    <row r="56" spans="1:3" x14ac:dyDescent="0.25">
      <c r="A56" s="75" t="s">
        <v>102</v>
      </c>
      <c r="B56" s="76">
        <v>7273052</v>
      </c>
      <c r="C56" s="77">
        <v>674702</v>
      </c>
    </row>
    <row r="57" spans="1:3" x14ac:dyDescent="0.25">
      <c r="A57" s="75" t="s">
        <v>31</v>
      </c>
      <c r="B57" s="76">
        <v>5000000</v>
      </c>
      <c r="C57" s="77">
        <v>4000000</v>
      </c>
    </row>
    <row r="58" spans="1:3" x14ac:dyDescent="0.25">
      <c r="A58" s="75" t="s">
        <v>32</v>
      </c>
      <c r="B58" s="76">
        <v>12600000</v>
      </c>
      <c r="C58" s="77">
        <v>517804</v>
      </c>
    </row>
    <row r="59" spans="1:3" x14ac:dyDescent="0.25">
      <c r="A59" s="75" t="s">
        <v>33</v>
      </c>
      <c r="B59" s="76">
        <v>43026480</v>
      </c>
      <c r="C59" s="27">
        <v>-13393036</v>
      </c>
    </row>
    <row r="60" spans="1:3" x14ac:dyDescent="0.25">
      <c r="A60" s="75" t="s">
        <v>55</v>
      </c>
      <c r="B60" s="77">
        <v>500000000</v>
      </c>
      <c r="C60" s="27">
        <v>-342621243</v>
      </c>
    </row>
    <row r="61" spans="1:3" x14ac:dyDescent="0.25">
      <c r="A61" s="75" t="s">
        <v>103</v>
      </c>
      <c r="B61" s="77">
        <v>0</v>
      </c>
      <c r="C61" s="77">
        <v>0</v>
      </c>
    </row>
    <row r="62" spans="1:3" x14ac:dyDescent="0.25">
      <c r="A62" s="75" t="s">
        <v>34</v>
      </c>
      <c r="B62" s="76">
        <v>43758158</v>
      </c>
      <c r="C62" s="27">
        <v>-25398158</v>
      </c>
    </row>
    <row r="63" spans="1:3" x14ac:dyDescent="0.25">
      <c r="A63" s="75" t="s">
        <v>57</v>
      </c>
      <c r="B63" s="76">
        <v>1000000</v>
      </c>
      <c r="C63" s="27">
        <v>150192557</v>
      </c>
    </row>
    <row r="64" spans="1:3" x14ac:dyDescent="0.25">
      <c r="A64" s="73" t="s">
        <v>58</v>
      </c>
      <c r="B64" s="74">
        <v>2553625496</v>
      </c>
      <c r="C64" s="28">
        <v>-1266061734</v>
      </c>
    </row>
    <row r="65" spans="1:3" x14ac:dyDescent="0.25">
      <c r="A65" s="75" t="s">
        <v>59</v>
      </c>
      <c r="B65" s="76">
        <v>2553625496</v>
      </c>
      <c r="C65" s="27">
        <v>-1266061734</v>
      </c>
    </row>
    <row r="66" spans="1:3" x14ac:dyDescent="0.25">
      <c r="A66" s="75" t="s">
        <v>60</v>
      </c>
      <c r="B66" s="77">
        <v>0</v>
      </c>
      <c r="C66" s="77">
        <v>0</v>
      </c>
    </row>
    <row r="67" spans="1:3" x14ac:dyDescent="0.25">
      <c r="A67" s="75" t="s">
        <v>61</v>
      </c>
      <c r="B67" s="77">
        <v>0</v>
      </c>
      <c r="C67" s="77">
        <v>0</v>
      </c>
    </row>
    <row r="68" spans="1:3" x14ac:dyDescent="0.25">
      <c r="A68" s="75" t="s">
        <v>62</v>
      </c>
      <c r="B68" s="77">
        <v>0</v>
      </c>
      <c r="C68" s="77">
        <v>0</v>
      </c>
    </row>
    <row r="69" spans="1:3" x14ac:dyDescent="0.25">
      <c r="A69" s="73" t="s">
        <v>63</v>
      </c>
      <c r="B69" s="78">
        <f>+B70+B71</f>
        <v>0</v>
      </c>
      <c r="C69" s="78">
        <f>+C70+C71</f>
        <v>0</v>
      </c>
    </row>
    <row r="70" spans="1:3" x14ac:dyDescent="0.25">
      <c r="A70" s="75" t="s">
        <v>64</v>
      </c>
      <c r="B70" s="77">
        <v>0</v>
      </c>
      <c r="C70" s="77">
        <v>0</v>
      </c>
    </row>
    <row r="71" spans="1:3" x14ac:dyDescent="0.25">
      <c r="A71" s="75" t="s">
        <v>65</v>
      </c>
      <c r="B71" s="77">
        <v>0</v>
      </c>
      <c r="C71" s="77">
        <v>0</v>
      </c>
    </row>
    <row r="72" spans="1:3" x14ac:dyDescent="0.25">
      <c r="A72" s="73" t="s">
        <v>66</v>
      </c>
      <c r="B72" s="77">
        <v>0</v>
      </c>
      <c r="C72" s="77">
        <v>0</v>
      </c>
    </row>
    <row r="73" spans="1:3" x14ac:dyDescent="0.25">
      <c r="A73" s="75" t="s">
        <v>67</v>
      </c>
      <c r="B73" s="77">
        <v>0</v>
      </c>
      <c r="C73" s="77">
        <v>0</v>
      </c>
    </row>
    <row r="74" spans="1:3" x14ac:dyDescent="0.25">
      <c r="A74" s="75" t="s">
        <v>68</v>
      </c>
      <c r="B74" s="77">
        <v>0</v>
      </c>
      <c r="C74" s="77">
        <v>0</v>
      </c>
    </row>
    <row r="75" spans="1:3" x14ac:dyDescent="0.25">
      <c r="A75" s="75" t="s">
        <v>69</v>
      </c>
      <c r="B75" s="77">
        <v>0</v>
      </c>
      <c r="C75" s="77">
        <v>0</v>
      </c>
    </row>
    <row r="76" spans="1:3" x14ac:dyDescent="0.25">
      <c r="A76" s="79" t="s">
        <v>70</v>
      </c>
      <c r="B76" s="80">
        <v>0</v>
      </c>
      <c r="C76" s="80">
        <v>0</v>
      </c>
    </row>
    <row r="77" spans="1:3" x14ac:dyDescent="0.25">
      <c r="A77" s="81" t="s">
        <v>71</v>
      </c>
      <c r="B77" s="82">
        <f>+B78+B79</f>
        <v>0</v>
      </c>
      <c r="C77" s="77">
        <v>0</v>
      </c>
    </row>
    <row r="78" spans="1:3" x14ac:dyDescent="0.25">
      <c r="A78" s="83" t="s">
        <v>72</v>
      </c>
      <c r="B78" s="84">
        <v>0</v>
      </c>
      <c r="C78" s="77">
        <v>0</v>
      </c>
    </row>
    <row r="79" spans="1:3" x14ac:dyDescent="0.25">
      <c r="A79" s="83" t="s">
        <v>73</v>
      </c>
      <c r="B79" s="84">
        <v>0</v>
      </c>
      <c r="C79" s="77">
        <v>0</v>
      </c>
    </row>
    <row r="80" spans="1:3" x14ac:dyDescent="0.25">
      <c r="A80" s="81" t="s">
        <v>74</v>
      </c>
      <c r="B80" s="82">
        <f>+B81+B82</f>
        <v>0</v>
      </c>
      <c r="C80" s="78">
        <f>+C81+C82</f>
        <v>0</v>
      </c>
    </row>
    <row r="81" spans="1:3" x14ac:dyDescent="0.25">
      <c r="A81" s="83" t="s">
        <v>75</v>
      </c>
      <c r="B81" s="84">
        <v>0</v>
      </c>
      <c r="C81" s="77">
        <v>0</v>
      </c>
    </row>
    <row r="82" spans="1:3" x14ac:dyDescent="0.25">
      <c r="A82" s="83" t="s">
        <v>76</v>
      </c>
      <c r="B82" s="84">
        <v>0</v>
      </c>
      <c r="C82" s="77">
        <v>0</v>
      </c>
    </row>
    <row r="83" spans="1:3" x14ac:dyDescent="0.25">
      <c r="A83" s="81" t="s">
        <v>77</v>
      </c>
      <c r="B83" s="82">
        <f>+B84</f>
        <v>0</v>
      </c>
      <c r="C83" s="78">
        <f>+C84</f>
        <v>0</v>
      </c>
    </row>
    <row r="84" spans="1:3" ht="15.75" thickBot="1" x14ac:dyDescent="0.3">
      <c r="A84" s="83" t="s">
        <v>78</v>
      </c>
      <c r="B84" s="84">
        <v>0</v>
      </c>
      <c r="C84" s="77">
        <v>0</v>
      </c>
    </row>
    <row r="85" spans="1:3" ht="16.5" thickBot="1" x14ac:dyDescent="0.3">
      <c r="A85" s="18" t="s">
        <v>104</v>
      </c>
      <c r="B85" s="124">
        <f>+B64+B54+B38+B28+B18+B12</f>
        <v>16806736455</v>
      </c>
      <c r="C85" s="124">
        <f>+C64+C54+C38+C28+C18+C12</f>
        <v>-3940139288</v>
      </c>
    </row>
    <row r="90" spans="1:3" ht="15.75" thickBot="1" x14ac:dyDescent="0.3"/>
    <row r="91" spans="1:3" ht="30.75" thickBot="1" x14ac:dyDescent="0.3">
      <c r="A91" s="114" t="s">
        <v>105</v>
      </c>
    </row>
    <row r="92" spans="1:3" ht="30.75" thickBot="1" x14ac:dyDescent="0.3">
      <c r="A92" s="85" t="s">
        <v>106</v>
      </c>
    </row>
    <row r="93" spans="1:3" ht="60.75" thickBot="1" x14ac:dyDescent="0.3">
      <c r="A93" s="86" t="s">
        <v>107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4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2023</vt:lpstr>
      <vt:lpstr>PRESUPUESTO APROBADO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William Garcia</cp:lastModifiedBy>
  <cp:lastPrinted>2023-08-01T19:37:12Z</cp:lastPrinted>
  <dcterms:created xsi:type="dcterms:W3CDTF">2018-04-17T18:57:16Z</dcterms:created>
  <dcterms:modified xsi:type="dcterms:W3CDTF">2023-08-01T19:37:23Z</dcterms:modified>
</cp:coreProperties>
</file>