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-315" windowWidth="15225" windowHeight="13125"/>
  </bookViews>
  <sheets>
    <sheet name="Plantilla Ejecución 2023" sheetId="12" r:id="rId1"/>
    <sheet name="PRESUPUESTO APROBADO 2023" sheetId="13" r:id="rId2"/>
  </sheets>
  <calcPr calcId="144525"/>
</workbook>
</file>

<file path=xl/calcChain.xml><?xml version="1.0" encoding="utf-8"?>
<calcChain xmlns="http://schemas.openxmlformats.org/spreadsheetml/2006/main">
  <c r="G96" i="12" l="1"/>
  <c r="G85" i="12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<sst xmlns="http://schemas.openxmlformats.org/spreadsheetml/2006/main" count="204" uniqueCount="129">
  <si>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</si>
  <si>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</si>
  <si>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</si>
  <si>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</si>
  <si>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</si>
  <si>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</si>
  <si>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</si>
  <si>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</si>
  <si>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</si>
  <si>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</si>
  <si>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</si>
  <si>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</si>
  <si>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</si>
  <si>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</si>
  <si>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</si>
  <si>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</si>
  <si>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</si>
  <si>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</si>
  <si>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</si>
  <si>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</si>
  <si>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</si>
  <si>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</si>
  <si>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</si>
  <si>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</si>
  <si>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</si>
  <si>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</si>
  <si>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</si>
  <si>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</si>
  <si>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</si>
  <si>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</si>
  <si>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</si>
  <si>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</si>
  <si>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</si>
  <si>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</si>
  <si>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</si>
  <si>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</si>
  <si>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</si>
  <si>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</si>
  <si>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</si>
  <si>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</si>
  <si>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</si>
  <si>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</si>
  <si>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</si>
  <si>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</si>
  <si>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</si>
  <si>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</si>
  <si>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</si>
  <si>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</si>
  <si>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</si>
  <si>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</si>
  <si>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</si>
  <si>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</si>
  <si>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</si>
  <si>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</si>
  <si>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</si>
  <si>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</si>
  <si>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</si>
  <si>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</si>
  <si>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</si>
  <si>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</si>
  <si>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</si>
  <si>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</si>
  <si>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</si>
  <si>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</si>
  <si>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</si>
  <si>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</si>
  <si>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</si>
  <si>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</si>
  <si>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</si>
  <si>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</si>
  <si>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</si>
  <si>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</si>
  <si>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</si>
  <si>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</si>
  <si>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</si>
  <si>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</si>
  <si>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</si>
  <si>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</si>
  <si>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</si>
  <si>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</si>
  <si>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</si>
  <si>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</si>
  <si>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</si>
  <si>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</si>
  <si>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</si>
  <si>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</si>
  <si>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</si>
  <si>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</si>
  <si>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</si>
  <si>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</si>
  <si>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</si>
  <si>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</si>
  <si>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</si>
  <si>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</si>
  <si>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</si>
  <si>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</si>
  <si>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</si>
  <si>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</si>
  <si>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</si>
  <si>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</si>
  <si>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</si>
  <si>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</si>
  <si>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</si>
  <si>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</si>
  <si>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</si>
  <si>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</si>
  <si>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</si>
  <si>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</si>
  <si>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</si>
  <si>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</si>
  <si>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</si>
  <si>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</si>
  <si>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</si>
  <si>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</si>
  <si>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</si>
  <si>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</si>
  <si>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</si>
  <si>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</si>
  <si>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</si>
  <si>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</si>
  <si>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</si>
  <si>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</si>
  <si>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</si>
  <si>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</si>
  <si>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</si>
  <si>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</si>
  <si>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</si>
  <si>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30 de Junio 2023</t>
  </si>
  <si>
    <t>Fecha de imputación: desde el 01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</si>
</sst>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115"/>
  <sheetViews>
    <sheetView showGridLines="0" tabSelected="1" zoomScaleNormal="100" workbookViewId="0">
      <selection activeCell="I18" sqref="I18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3" width="14.5703125" style="10" bestFit="1" customWidth="1"/>
    <col min="4" max="7" width="16.28515625" style="10" bestFit="1" customWidth="1"/>
    <col min="8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29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38" ht="18.75" x14ac:dyDescent="0.25">
      <c r="A7" s="129">
        <v>2023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38" ht="15.75" x14ac:dyDescent="0.25">
      <c r="A8" s="130" t="s">
        <v>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38" x14ac:dyDescent="0.25">
      <c r="A9" s="131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38" ht="18.75" x14ac:dyDescent="0.3">
      <c r="A10" s="31"/>
      <c r="B10" s="31"/>
      <c r="C10" s="59"/>
      <c r="D10" s="89"/>
      <c r="E10" s="91"/>
      <c r="F10" s="95"/>
      <c r="G10" s="99"/>
      <c r="H10" s="105"/>
      <c r="I10" s="108"/>
      <c r="J10" s="110"/>
      <c r="K10" s="112"/>
      <c r="L10" s="112"/>
      <c r="M10" s="112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89"/>
      <c r="E11" s="91"/>
      <c r="F11" s="95"/>
      <c r="G11" s="99"/>
      <c r="H11" s="105"/>
      <c r="I11" s="108"/>
      <c r="J11" s="110"/>
      <c r="K11" s="112"/>
      <c r="L11" s="112"/>
      <c r="M11" s="112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81</v>
      </c>
      <c r="C12" s="87" t="s">
        <v>108</v>
      </c>
      <c r="D12" s="90" t="s">
        <v>109</v>
      </c>
      <c r="E12" s="92" t="s">
        <v>110</v>
      </c>
      <c r="F12" s="98" t="s">
        <v>111</v>
      </c>
      <c r="G12" s="104" t="s">
        <v>112</v>
      </c>
      <c r="H12" s="107" t="s">
        <v>113</v>
      </c>
      <c r="I12" s="109" t="s">
        <v>114</v>
      </c>
      <c r="J12" s="111" t="s">
        <v>115</v>
      </c>
      <c r="K12" s="113" t="s">
        <v>116</v>
      </c>
      <c r="L12" s="121" t="s">
        <v>122</v>
      </c>
      <c r="M12" s="122" t="s">
        <v>123</v>
      </c>
      <c r="N12" s="19" t="s">
        <v>96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v>95980151.810000002</v>
      </c>
      <c r="C14" s="21">
        <v>96794298.390000001</v>
      </c>
      <c r="D14" s="21">
        <v>96734255.109999999</v>
      </c>
      <c r="E14" s="21">
        <v>96700799.709999993</v>
      </c>
      <c r="F14" s="21">
        <v>97610909.540000007</v>
      </c>
      <c r="G14" s="21">
        <v>97054258.920000002</v>
      </c>
      <c r="H14" s="21"/>
      <c r="I14" s="21"/>
      <c r="J14" s="21"/>
      <c r="K14" s="21"/>
      <c r="L14" s="21"/>
      <c r="M14" s="21"/>
      <c r="N14" s="21">
        <f>+B14+C14+D14+E14+F14+G14+H14+I14+J14+K14+L14+M14</f>
        <v>580874673.48000002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91040642.659999996</v>
      </c>
      <c r="C15" s="27">
        <v>91776892.659999996</v>
      </c>
      <c r="D15" s="27">
        <v>91753022.969999999</v>
      </c>
      <c r="E15" s="27">
        <v>91281922.969999999</v>
      </c>
      <c r="F15" s="27">
        <v>92155372.969999999</v>
      </c>
      <c r="G15" s="27">
        <v>91595154.420000002</v>
      </c>
      <c r="H15" s="27"/>
      <c r="I15" s="27"/>
      <c r="J15" s="27"/>
      <c r="K15" s="27"/>
      <c r="L15" s="27"/>
      <c r="M15" s="27"/>
      <c r="N15" s="27">
        <f>SUM(B15:M15)</f>
        <v>549603008.64999998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3976532.5</v>
      </c>
      <c r="C16" s="27">
        <v>4013088.75</v>
      </c>
      <c r="D16" s="27">
        <v>3938027</v>
      </c>
      <c r="E16" s="27">
        <v>4418542</v>
      </c>
      <c r="F16" s="27">
        <v>4446717</v>
      </c>
      <c r="G16" s="27">
        <v>4447857.5</v>
      </c>
      <c r="H16" s="27"/>
      <c r="I16" s="27"/>
      <c r="J16" s="27"/>
      <c r="K16" s="27"/>
      <c r="L16" s="27"/>
      <c r="M16" s="27"/>
      <c r="N16" s="27">
        <f>SUM(B16:M16)</f>
        <v>25240764.75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/>
      <c r="I17" s="27"/>
      <c r="J17" s="27"/>
      <c r="K17" s="27"/>
      <c r="L17" s="27"/>
      <c r="M17" s="27"/>
      <c r="N17" s="27">
        <f t="shared" ref="N17:N18" si="0">SUM(B17:J17)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  <c r="I18" s="27"/>
      <c r="J18" s="27"/>
      <c r="K18" s="27"/>
      <c r="L18" s="27"/>
      <c r="M18" s="27"/>
      <c r="N18" s="27">
        <f t="shared" si="0"/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962976.65</v>
      </c>
      <c r="C19" s="27">
        <v>1004316.98</v>
      </c>
      <c r="D19" s="27">
        <v>1043205.14</v>
      </c>
      <c r="E19" s="27">
        <v>1000334.74</v>
      </c>
      <c r="F19" s="27">
        <v>1008819.57</v>
      </c>
      <c r="G19" s="27">
        <v>1011247</v>
      </c>
      <c r="H19" s="27"/>
      <c r="I19" s="27"/>
      <c r="J19" s="27"/>
      <c r="K19" s="27"/>
      <c r="L19" s="27"/>
      <c r="M19" s="27"/>
      <c r="N19" s="27">
        <f>SUM(B19:M19)</f>
        <v>6030900.0800000001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v>23119109.510000002</v>
      </c>
      <c r="C20" s="28">
        <v>22446032.800000001</v>
      </c>
      <c r="D20" s="28">
        <v>40091893.630000003</v>
      </c>
      <c r="E20" s="28">
        <v>22879972.039999999</v>
      </c>
      <c r="F20" s="28">
        <v>27123705.039999999</v>
      </c>
      <c r="G20" s="28">
        <v>76367214.489999995</v>
      </c>
      <c r="H20" s="28"/>
      <c r="I20" s="28"/>
      <c r="J20" s="28"/>
      <c r="K20" s="28"/>
      <c r="L20" s="28"/>
      <c r="M20" s="28"/>
      <c r="N20" s="28">
        <f>+B20+C20+D20+E20+F20+G20+H20+I20+J20+K20+L20+M20</f>
        <v>212027927.50999999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10770032.029999999</v>
      </c>
      <c r="C21" s="27">
        <v>2716370.32</v>
      </c>
      <c r="D21" s="27">
        <v>18755308.77</v>
      </c>
      <c r="E21" s="27">
        <v>8449192.0800000001</v>
      </c>
      <c r="F21" s="27">
        <v>5028446.83</v>
      </c>
      <c r="G21" s="27">
        <v>13038373</v>
      </c>
      <c r="H21" s="27"/>
      <c r="I21" s="27"/>
      <c r="J21" s="27"/>
      <c r="K21" s="27"/>
      <c r="L21" s="27"/>
      <c r="M21" s="27"/>
      <c r="N21" s="27">
        <f t="shared" ref="N21:N29" si="1">SUM(B21:M21)</f>
        <v>58757723.029999994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153754</v>
      </c>
      <c r="E22" s="27">
        <v>520741.85</v>
      </c>
      <c r="F22" s="27">
        <v>121009</v>
      </c>
      <c r="G22" s="27">
        <v>34100</v>
      </c>
      <c r="H22" s="27"/>
      <c r="I22" s="27"/>
      <c r="J22" s="27"/>
      <c r="K22" s="27"/>
      <c r="L22" s="27"/>
      <c r="M22" s="27"/>
      <c r="N22" s="27">
        <f t="shared" si="1"/>
        <v>829604.85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5182709.83</v>
      </c>
      <c r="C23" s="27">
        <v>5717602.4100000001</v>
      </c>
      <c r="D23" s="25">
        <v>13911772.67</v>
      </c>
      <c r="E23" s="25">
        <v>9540673.3200000003</v>
      </c>
      <c r="F23" s="25">
        <v>11328357.02</v>
      </c>
      <c r="G23" s="25">
        <v>9362318.1099999994</v>
      </c>
      <c r="H23" s="27"/>
      <c r="I23" s="27"/>
      <c r="J23" s="27"/>
      <c r="K23" s="27"/>
      <c r="L23" s="27"/>
      <c r="M23" s="27"/>
      <c r="N23" s="27">
        <f t="shared" si="1"/>
        <v>55043433.359999999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172302.86</v>
      </c>
      <c r="D24" s="27">
        <v>0</v>
      </c>
      <c r="E24" s="27">
        <v>109049.52</v>
      </c>
      <c r="F24" s="27">
        <v>5117910.8899999997</v>
      </c>
      <c r="G24" s="27">
        <v>0</v>
      </c>
      <c r="H24" s="27"/>
      <c r="I24" s="27"/>
      <c r="J24" s="27"/>
      <c r="K24" s="27"/>
      <c r="L24" s="27"/>
      <c r="M24" s="27"/>
      <c r="N24" s="27">
        <f t="shared" si="1"/>
        <v>5399263.2699999996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420489.22</v>
      </c>
      <c r="C25" s="27">
        <v>3752741.11</v>
      </c>
      <c r="D25" s="27">
        <v>758671.3</v>
      </c>
      <c r="E25" s="27">
        <v>433989.22</v>
      </c>
      <c r="F25" s="27">
        <v>1000575.97</v>
      </c>
      <c r="G25" s="27">
        <v>8633793.6699999999</v>
      </c>
      <c r="H25" s="27"/>
      <c r="I25" s="27"/>
      <c r="J25" s="27"/>
      <c r="K25" s="27"/>
      <c r="L25" s="27"/>
      <c r="M25" s="27"/>
      <c r="N25" s="27">
        <f t="shared" si="1"/>
        <v>15000260.489999998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4805693.07</v>
      </c>
      <c r="C26" s="27">
        <v>1256.56</v>
      </c>
      <c r="D26" s="27">
        <v>0</v>
      </c>
      <c r="E26" s="27">
        <v>83119.5</v>
      </c>
      <c r="F26" s="27">
        <v>125094.87</v>
      </c>
      <c r="G26" s="27">
        <v>6860</v>
      </c>
      <c r="H26" s="27"/>
      <c r="I26" s="27"/>
      <c r="J26" s="27"/>
      <c r="K26" s="27"/>
      <c r="L26" s="27"/>
      <c r="M26" s="27"/>
      <c r="N26" s="27">
        <f t="shared" si="1"/>
        <v>5022024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1855815.36</v>
      </c>
      <c r="C27" s="27">
        <v>9727689.5399999991</v>
      </c>
      <c r="D27" s="27">
        <v>6322386.8899999997</v>
      </c>
      <c r="E27" s="27">
        <v>3660669.09</v>
      </c>
      <c r="F27" s="27">
        <v>3918746.06</v>
      </c>
      <c r="G27" s="27">
        <v>9373875.8100000005</v>
      </c>
      <c r="H27" s="27"/>
      <c r="I27" s="27"/>
      <c r="J27" s="27"/>
      <c r="K27" s="27"/>
      <c r="L27" s="27"/>
      <c r="M27" s="27"/>
      <c r="N27" s="27">
        <f t="shared" si="1"/>
        <v>34859182.75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84370</v>
      </c>
      <c r="C28" s="27">
        <v>442440</v>
      </c>
      <c r="D28" s="27">
        <v>0</v>
      </c>
      <c r="E28" s="27">
        <v>82537.460000000006</v>
      </c>
      <c r="F28" s="27">
        <v>383053.96</v>
      </c>
      <c r="G28" s="27">
        <v>26701781.34</v>
      </c>
      <c r="H28" s="27"/>
      <c r="I28" s="27"/>
      <c r="J28" s="27"/>
      <c r="K28" s="27"/>
      <c r="L28" s="27"/>
      <c r="M28" s="27"/>
      <c r="N28" s="27">
        <f t="shared" si="1"/>
        <v>27694182.759999998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40</v>
      </c>
      <c r="B29" s="25">
        <v>0</v>
      </c>
      <c r="C29" s="27">
        <v>0</v>
      </c>
      <c r="D29" s="27">
        <v>190000</v>
      </c>
      <c r="E29" s="27">
        <v>0</v>
      </c>
      <c r="F29" s="27">
        <v>100510.44</v>
      </c>
      <c r="G29" s="27">
        <v>9216112.5600000005</v>
      </c>
      <c r="H29" s="27"/>
      <c r="I29" s="27"/>
      <c r="J29" s="27"/>
      <c r="K29" s="27"/>
      <c r="L29" s="27"/>
      <c r="M29" s="27"/>
      <c r="N29" s="27">
        <f t="shared" si="1"/>
        <v>9506623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v>11631980.060000001</v>
      </c>
      <c r="C30" s="21">
        <v>77699599.930000007</v>
      </c>
      <c r="D30" s="21">
        <v>177046845.30000001</v>
      </c>
      <c r="E30" s="21">
        <v>73978962.079999998</v>
      </c>
      <c r="F30" s="21">
        <v>161098413.16</v>
      </c>
      <c r="G30" s="21">
        <v>126357083.90000001</v>
      </c>
      <c r="H30" s="21"/>
      <c r="I30" s="21"/>
      <c r="J30" s="21"/>
      <c r="K30" s="21"/>
      <c r="L30" s="21"/>
      <c r="M30" s="21"/>
      <c r="N30" s="28">
        <f>+B30+C30+D30+E30+F30+G30+H30+I30+J30+K30+L30+M30</f>
        <v>627812884.42999995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11631980.060000001</v>
      </c>
      <c r="C31" s="27">
        <v>13093641.710000001</v>
      </c>
      <c r="D31" s="27">
        <v>14328590.140000001</v>
      </c>
      <c r="E31" s="27">
        <v>12746374.140000001</v>
      </c>
      <c r="F31" s="27">
        <v>14644491.539999999</v>
      </c>
      <c r="G31" s="27">
        <v>13766983.619999999</v>
      </c>
      <c r="H31" s="27"/>
      <c r="I31" s="27"/>
      <c r="J31" s="27"/>
      <c r="K31" s="27"/>
      <c r="L31" s="27"/>
      <c r="M31" s="27"/>
      <c r="N31" s="27">
        <f t="shared" ref="N31:N37" si="2">SUM(B31:M31)</f>
        <v>80212061.210000008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34489040</v>
      </c>
      <c r="D32" s="27">
        <v>123592835.48999999</v>
      </c>
      <c r="E32" s="27">
        <v>33427892.899999999</v>
      </c>
      <c r="F32" s="27">
        <v>109990727.81999999</v>
      </c>
      <c r="G32" s="27">
        <v>52706693.719999999</v>
      </c>
      <c r="H32" s="27"/>
      <c r="I32" s="27"/>
      <c r="J32" s="27"/>
      <c r="K32" s="27"/>
      <c r="L32" s="27"/>
      <c r="M32" s="27"/>
      <c r="N32" s="27">
        <f t="shared" si="2"/>
        <v>354207189.93000007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375354.46</v>
      </c>
      <c r="D33" s="27">
        <v>24150</v>
      </c>
      <c r="E33" s="27">
        <v>13193.34</v>
      </c>
      <c r="F33" s="27">
        <v>798809.87</v>
      </c>
      <c r="G33" s="27">
        <v>6213272.75</v>
      </c>
      <c r="H33" s="27"/>
      <c r="I33" s="27"/>
      <c r="J33" s="27"/>
      <c r="K33" s="27"/>
      <c r="L33" s="27"/>
      <c r="M33" s="27"/>
      <c r="N33" s="27">
        <f t="shared" si="2"/>
        <v>7424780.4199999999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63554.400000000001</v>
      </c>
      <c r="D34" s="27">
        <v>0</v>
      </c>
      <c r="E34" s="27">
        <v>0</v>
      </c>
      <c r="F34" s="27">
        <v>2569032.36</v>
      </c>
      <c r="G34" s="27">
        <v>164929</v>
      </c>
      <c r="H34" s="27"/>
      <c r="I34" s="27"/>
      <c r="J34" s="27"/>
      <c r="K34" s="27"/>
      <c r="L34" s="27"/>
      <c r="M34" s="27"/>
      <c r="N34" s="27">
        <f t="shared" si="2"/>
        <v>2797515.76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96098.61</v>
      </c>
      <c r="D35" s="27">
        <v>386557.14</v>
      </c>
      <c r="E35" s="27">
        <v>85227.5</v>
      </c>
      <c r="F35" s="27">
        <v>842739.28</v>
      </c>
      <c r="G35" s="27">
        <v>196986.13</v>
      </c>
      <c r="H35" s="27"/>
      <c r="I35" s="27"/>
      <c r="J35" s="27"/>
      <c r="K35" s="27"/>
      <c r="L35" s="27"/>
      <c r="M35" s="27"/>
      <c r="N35" s="27">
        <f t="shared" si="2"/>
        <v>1607608.6600000001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131081.79</v>
      </c>
      <c r="D36" s="22">
        <v>203338.15</v>
      </c>
      <c r="E36" s="22">
        <v>115330.12</v>
      </c>
      <c r="F36" s="22">
        <v>862692.99</v>
      </c>
      <c r="G36" s="22">
        <v>2559913.42</v>
      </c>
      <c r="H36" s="27"/>
      <c r="I36" s="27"/>
      <c r="J36" s="27"/>
      <c r="K36" s="27"/>
      <c r="L36" s="27"/>
      <c r="M36" s="27"/>
      <c r="N36" s="27">
        <f t="shared" si="2"/>
        <v>3872356.4699999997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27886292.789999999</v>
      </c>
      <c r="D37" s="27">
        <v>16318191.130000001</v>
      </c>
      <c r="E37" s="27">
        <v>16931575.300000001</v>
      </c>
      <c r="F37" s="27">
        <v>19745458.829999998</v>
      </c>
      <c r="G37" s="27">
        <v>15944326.369999999</v>
      </c>
      <c r="H37" s="27"/>
      <c r="I37" s="27"/>
      <c r="J37" s="27"/>
      <c r="K37" s="27"/>
      <c r="L37" s="27"/>
      <c r="M37" s="27"/>
      <c r="N37" s="27">
        <f t="shared" si="2"/>
        <v>100778436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/>
      <c r="I38" s="27"/>
      <c r="J38" s="27"/>
      <c r="K38" s="27"/>
      <c r="L38" s="27"/>
      <c r="M38" s="27"/>
      <c r="N38" s="27">
        <f t="shared" ref="N38" si="3">SUM(B38:K38)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1564536.17</v>
      </c>
      <c r="D39" s="27">
        <v>22193183.25</v>
      </c>
      <c r="E39" s="27">
        <v>10659368.779999999</v>
      </c>
      <c r="F39" s="27">
        <v>11644460.470000001</v>
      </c>
      <c r="G39" s="27">
        <v>34803978.890000001</v>
      </c>
      <c r="H39" s="27"/>
      <c r="I39" s="27"/>
      <c r="J39" s="27"/>
      <c r="K39" s="27"/>
      <c r="L39" s="27"/>
      <c r="M39" s="27"/>
      <c r="N39" s="27">
        <f>SUM(B39:M39)</f>
        <v>80865527.560000002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v>549704775.69000006</v>
      </c>
      <c r="C40" s="28">
        <v>547168743.78999996</v>
      </c>
      <c r="D40" s="28">
        <v>547831474.91999996</v>
      </c>
      <c r="E40" s="28">
        <v>604747149.26999998</v>
      </c>
      <c r="F40" s="28">
        <v>594783393.00999999</v>
      </c>
      <c r="G40" s="28">
        <v>595338024.74000001</v>
      </c>
      <c r="H40" s="28"/>
      <c r="I40" s="28"/>
      <c r="J40" s="28"/>
      <c r="K40" s="28"/>
      <c r="L40" s="28"/>
      <c r="M40" s="28"/>
      <c r="N40" s="28">
        <f>+B40+C40+D40+E40+F40+G40+H40+I40+J40+K40+L40+M40</f>
        <v>3439573561.4200001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541646141.25999999</v>
      </c>
      <c r="C41" s="27">
        <v>542837917.78999996</v>
      </c>
      <c r="D41" s="27">
        <v>547088953.45000005</v>
      </c>
      <c r="E41" s="27">
        <v>594087336.26999998</v>
      </c>
      <c r="F41" s="27">
        <v>594123581.00999999</v>
      </c>
      <c r="G41" s="27">
        <v>594425813.20000005</v>
      </c>
      <c r="H41" s="27"/>
      <c r="I41" s="27"/>
      <c r="J41" s="27"/>
      <c r="K41" s="27"/>
      <c r="L41" s="27"/>
      <c r="M41" s="27"/>
      <c r="N41" s="27">
        <f>SUM(B41:M41)</f>
        <v>3414209742.9799995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/>
      <c r="I42" s="27"/>
      <c r="J42" s="27"/>
      <c r="K42" s="27"/>
      <c r="L42" s="27"/>
      <c r="M42" s="27"/>
      <c r="N42" s="27">
        <f t="shared" ref="N42:N46" si="4">SUM(B42:J42)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/>
      <c r="I43" s="27"/>
      <c r="J43" s="27"/>
      <c r="K43" s="27"/>
      <c r="L43" s="27"/>
      <c r="M43" s="27"/>
      <c r="N43" s="27">
        <f t="shared" si="4"/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/>
      <c r="I44" s="27"/>
      <c r="J44" s="27"/>
      <c r="K44" s="27"/>
      <c r="L44" s="27"/>
      <c r="M44" s="27"/>
      <c r="N44" s="27">
        <f t="shared" si="4"/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/>
      <c r="I45" s="27"/>
      <c r="J45" s="27"/>
      <c r="K45" s="27"/>
      <c r="L45" s="27"/>
      <c r="M45" s="27"/>
      <c r="N45" s="27">
        <f t="shared" si="4"/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/>
      <c r="I46" s="27"/>
      <c r="J46" s="27"/>
      <c r="K46" s="27"/>
      <c r="L46" s="27"/>
      <c r="M46" s="27"/>
      <c r="N46" s="27">
        <f t="shared" si="4"/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558634.43000000005</v>
      </c>
      <c r="C47" s="27">
        <v>511200</v>
      </c>
      <c r="D47" s="27">
        <v>82708.47</v>
      </c>
      <c r="E47" s="27">
        <v>0</v>
      </c>
      <c r="F47" s="27">
        <v>0</v>
      </c>
      <c r="G47" s="27">
        <v>252399.54</v>
      </c>
      <c r="H47" s="27"/>
      <c r="I47" s="27"/>
      <c r="J47" s="27"/>
      <c r="K47" s="27"/>
      <c r="L47" s="27"/>
      <c r="M47" s="27"/>
      <c r="N47" s="27">
        <f>SUM(B47:M47)</f>
        <v>1404942.4400000002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46</v>
      </c>
      <c r="B48" s="25">
        <v>7500000</v>
      </c>
      <c r="C48" s="27">
        <v>3819626</v>
      </c>
      <c r="D48" s="27">
        <v>659813</v>
      </c>
      <c r="E48" s="27">
        <v>10659813</v>
      </c>
      <c r="F48" s="27">
        <v>659812</v>
      </c>
      <c r="G48" s="27">
        <v>659812</v>
      </c>
      <c r="H48" s="27"/>
      <c r="I48" s="27"/>
      <c r="J48" s="27"/>
      <c r="K48" s="27"/>
      <c r="L48" s="27"/>
      <c r="M48" s="27"/>
      <c r="N48" s="27">
        <f>SUM(B48:M48)</f>
        <v>23958876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/>
      <c r="I49" s="28"/>
      <c r="J49" s="28"/>
      <c r="K49" s="28"/>
      <c r="L49" s="28"/>
      <c r="M49" s="28"/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/>
      <c r="I50" s="27"/>
      <c r="J50" s="27"/>
      <c r="K50" s="27"/>
      <c r="L50" s="27"/>
      <c r="M50" s="27"/>
      <c r="N50" s="27">
        <f>SUM(B50:J50)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/>
      <c r="I51" s="27"/>
      <c r="J51" s="27"/>
      <c r="K51" s="27"/>
      <c r="L51" s="27"/>
      <c r="M51" s="27"/>
      <c r="N51" s="27">
        <f t="shared" ref="N51:N56" si="5">SUM(B51:J51)</f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/>
      <c r="I52" s="27"/>
      <c r="J52" s="27"/>
      <c r="K52" s="27"/>
      <c r="L52" s="27"/>
      <c r="M52" s="27"/>
      <c r="N52" s="27">
        <f t="shared" si="5"/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/>
      <c r="I53" s="27"/>
      <c r="J53" s="27"/>
      <c r="K53" s="27"/>
      <c r="L53" s="27"/>
      <c r="M53" s="27"/>
      <c r="N53" s="27">
        <f t="shared" si="5"/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/>
      <c r="I54" s="27"/>
      <c r="J54" s="27"/>
      <c r="K54" s="27"/>
      <c r="L54" s="27"/>
      <c r="M54" s="27"/>
      <c r="N54" s="27">
        <f t="shared" si="5"/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/>
      <c r="I55" s="27"/>
      <c r="J55" s="27"/>
      <c r="K55" s="27"/>
      <c r="L55" s="27"/>
      <c r="M55" s="27"/>
      <c r="N55" s="27">
        <f t="shared" si="5"/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/>
      <c r="I56" s="27"/>
      <c r="J56" s="27"/>
      <c r="K56" s="27"/>
      <c r="L56" s="27"/>
      <c r="M56" s="27"/>
      <c r="N56" s="27">
        <f t="shared" si="5"/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/>
      <c r="I57" s="8"/>
      <c r="J57" s="8"/>
      <c r="K57" s="8"/>
      <c r="L57" s="8"/>
      <c r="M57" s="8"/>
      <c r="N57" s="8">
        <f>+C57+B57+D57+E57+F57+G57+H57+I57+J57+K57+L57+M57</f>
        <v>140392741.44999999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2001644.04</v>
      </c>
      <c r="D58" s="27">
        <v>2849178.8</v>
      </c>
      <c r="E58" s="27">
        <v>989456.17</v>
      </c>
      <c r="F58" s="27">
        <v>2838998.04</v>
      </c>
      <c r="G58" s="27">
        <v>2350837.9</v>
      </c>
      <c r="H58" s="27"/>
      <c r="I58" s="27"/>
      <c r="J58" s="27"/>
      <c r="K58" s="27"/>
      <c r="L58" s="27"/>
      <c r="M58" s="27"/>
      <c r="N58" s="27">
        <f t="shared" ref="N58:N63" si="6">SUM(B58:M58)</f>
        <v>11030114.950000001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309714.59999999998</v>
      </c>
      <c r="D59" s="27">
        <v>167619</v>
      </c>
      <c r="E59" s="27">
        <v>15729.99</v>
      </c>
      <c r="F59" s="27">
        <v>161660</v>
      </c>
      <c r="G59" s="27">
        <v>3627386.97</v>
      </c>
      <c r="H59" s="27"/>
      <c r="I59" s="27"/>
      <c r="J59" s="27"/>
      <c r="K59" s="27"/>
      <c r="L59" s="27"/>
      <c r="M59" s="27"/>
      <c r="N59" s="27">
        <f t="shared" si="6"/>
        <v>4282110.5600000005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3521200</v>
      </c>
      <c r="E60" s="27">
        <v>0</v>
      </c>
      <c r="F60" s="27">
        <v>1493672.22</v>
      </c>
      <c r="G60" s="27">
        <v>1043117.04</v>
      </c>
      <c r="H60" s="27"/>
      <c r="I60" s="27"/>
      <c r="J60" s="27"/>
      <c r="K60" s="27"/>
      <c r="L60" s="27"/>
      <c r="M60" s="27"/>
      <c r="N60" s="27">
        <f t="shared" si="6"/>
        <v>6057989.2599999998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45430</v>
      </c>
      <c r="D61" s="27">
        <v>2395895</v>
      </c>
      <c r="E61" s="27">
        <v>11652.5</v>
      </c>
      <c r="F61" s="27">
        <v>546131.23</v>
      </c>
      <c r="G61" s="27">
        <v>141404.84</v>
      </c>
      <c r="H61" s="27"/>
      <c r="I61" s="27"/>
      <c r="J61" s="27"/>
      <c r="K61" s="27"/>
      <c r="L61" s="27"/>
      <c r="M61" s="27"/>
      <c r="N61" s="27">
        <f t="shared" si="6"/>
        <v>3140513.57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1050755.6399999999</v>
      </c>
      <c r="D62" s="27">
        <v>340642.2</v>
      </c>
      <c r="E62" s="27">
        <v>1219891.46</v>
      </c>
      <c r="F62" s="27">
        <v>424202.73</v>
      </c>
      <c r="G62" s="27">
        <v>2230878.59</v>
      </c>
      <c r="H62" s="27"/>
      <c r="I62" s="27"/>
      <c r="J62" s="27"/>
      <c r="K62" s="27"/>
      <c r="L62" s="27"/>
      <c r="M62" s="27"/>
      <c r="N62" s="27">
        <f t="shared" si="6"/>
        <v>5266370.6199999992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55</v>
      </c>
      <c r="B63" s="25">
        <v>0</v>
      </c>
      <c r="C63" s="27">
        <v>1185976.7</v>
      </c>
      <c r="D63" s="27">
        <v>22715</v>
      </c>
      <c r="E63" s="27">
        <v>234218.2</v>
      </c>
      <c r="F63" s="27">
        <v>0</v>
      </c>
      <c r="G63" s="27">
        <v>24619346.199999999</v>
      </c>
      <c r="H63" s="27"/>
      <c r="I63" s="27"/>
      <c r="J63" s="27"/>
      <c r="K63" s="27"/>
      <c r="L63" s="27"/>
      <c r="M63" s="27"/>
      <c r="N63" s="27">
        <f t="shared" si="6"/>
        <v>26062256.099999998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/>
      <c r="I64" s="27"/>
      <c r="J64" s="27"/>
      <c r="K64" s="27"/>
      <c r="L64" s="27"/>
      <c r="M64" s="27"/>
      <c r="N64" s="27">
        <f t="shared" ref="N64:N68" si="7">SUM(B64:J64)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6180000</v>
      </c>
      <c r="D65" s="27">
        <v>16899.349999999999</v>
      </c>
      <c r="E65" s="27">
        <v>0</v>
      </c>
      <c r="F65" s="27">
        <v>0</v>
      </c>
      <c r="G65" s="27">
        <v>0</v>
      </c>
      <c r="H65" s="27"/>
      <c r="I65" s="27"/>
      <c r="J65" s="27"/>
      <c r="K65" s="27"/>
      <c r="L65" s="27"/>
      <c r="M65" s="27"/>
      <c r="N65" s="27">
        <f>SUM(B65:M65)</f>
        <v>6196899.3499999996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87</v>
      </c>
      <c r="B66" s="25">
        <v>1181366</v>
      </c>
      <c r="C66" s="27">
        <v>0</v>
      </c>
      <c r="D66" s="27">
        <v>11847118.949999999</v>
      </c>
      <c r="E66" s="27">
        <v>13351322.939999999</v>
      </c>
      <c r="F66" s="27">
        <v>21679341.539999999</v>
      </c>
      <c r="G66" s="27">
        <v>31478703.609999999</v>
      </c>
      <c r="H66" s="27"/>
      <c r="I66" s="27"/>
      <c r="J66" s="27"/>
      <c r="K66" s="27"/>
      <c r="L66" s="27"/>
      <c r="M66" s="27"/>
      <c r="N66" s="27">
        <f>SUM(B66:M66)</f>
        <v>79537853.039999992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/>
      <c r="I67" s="27"/>
      <c r="J67" s="27"/>
      <c r="K67" s="27"/>
      <c r="L67" s="27"/>
      <c r="M67" s="27"/>
      <c r="N67" s="27">
        <f t="shared" si="7"/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/>
      <c r="I68" s="27"/>
      <c r="J68" s="27"/>
      <c r="K68" s="27"/>
      <c r="L68" s="27"/>
      <c r="M68" s="27"/>
      <c r="N68" s="27">
        <f t="shared" si="7"/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58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/>
      <c r="I69" s="8"/>
      <c r="J69" s="8"/>
      <c r="K69" s="8"/>
      <c r="L69" s="8"/>
      <c r="M69" s="8"/>
      <c r="N69" s="8">
        <f>+B69+C69+D69+E69+F69+G69+H69+I69+J69+K69+L69+M69</f>
        <v>652620461.23000002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59</v>
      </c>
      <c r="B70" s="25">
        <v>0</v>
      </c>
      <c r="C70" s="27">
        <v>3203537.02</v>
      </c>
      <c r="D70" s="27">
        <v>189579900.91</v>
      </c>
      <c r="E70" s="27">
        <v>11780556.380000001</v>
      </c>
      <c r="F70" s="27">
        <v>109171840.02</v>
      </c>
      <c r="G70" s="27">
        <v>338884626.89999998</v>
      </c>
      <c r="H70" s="27"/>
      <c r="I70" s="27"/>
      <c r="J70" s="27"/>
      <c r="K70" s="27"/>
      <c r="L70" s="27"/>
      <c r="M70" s="27"/>
      <c r="N70" s="25">
        <f>SUM(B70:M70)</f>
        <v>652620461.23000002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/>
      <c r="I71" s="27"/>
      <c r="J71" s="27"/>
      <c r="K71" s="27"/>
      <c r="L71" s="27"/>
      <c r="M71" s="27"/>
      <c r="N71" s="25">
        <f t="shared" ref="N71:N73" si="8">SUM(B71:J71)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/>
      <c r="I72" s="27"/>
      <c r="J72" s="27"/>
      <c r="K72" s="27"/>
      <c r="L72" s="27"/>
      <c r="M72" s="27"/>
      <c r="N72" s="25">
        <f t="shared" si="8"/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/>
      <c r="I73" s="27"/>
      <c r="J73" s="27"/>
      <c r="K73" s="27"/>
      <c r="L73" s="27"/>
      <c r="M73" s="27"/>
      <c r="N73" s="25">
        <f t="shared" si="8"/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63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/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/>
      <c r="I75" s="27"/>
      <c r="J75" s="27"/>
      <c r="K75" s="27"/>
      <c r="L75" s="27"/>
      <c r="M75" s="27"/>
      <c r="N75" s="25">
        <f>SUM(B75:J75)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/>
      <c r="I76" s="27"/>
      <c r="J76" s="27"/>
      <c r="K76" s="27"/>
      <c r="L76" s="27"/>
      <c r="M76" s="27"/>
      <c r="N76" s="25">
        <f t="shared" ref="N76:N79" si="9">SUM(B76:J76)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/>
      <c r="I77" s="27"/>
      <c r="J77" s="27"/>
      <c r="K77" s="27"/>
      <c r="L77" s="27"/>
      <c r="M77" s="27"/>
      <c r="N77" s="25">
        <f t="shared" si="9"/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/>
      <c r="I78" s="27"/>
      <c r="J78" s="27"/>
      <c r="K78" s="27"/>
      <c r="L78" s="27"/>
      <c r="M78" s="27"/>
      <c r="N78" s="25">
        <f t="shared" si="9"/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/>
      <c r="I79" s="27"/>
      <c r="J79" s="27"/>
      <c r="K79" s="27"/>
      <c r="L79" s="27"/>
      <c r="M79" s="27"/>
      <c r="N79" s="25">
        <f t="shared" si="9"/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/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/>
      <c r="I81" s="27"/>
      <c r="J81" s="27"/>
      <c r="K81" s="27"/>
      <c r="L81" s="27"/>
      <c r="M81" s="27"/>
      <c r="N81" s="25">
        <f>SUM(B81:J81)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/>
      <c r="I82" s="27"/>
      <c r="J82" s="27"/>
      <c r="K82" s="27"/>
      <c r="L82" s="27"/>
      <c r="M82" s="27"/>
      <c r="N82" s="25">
        <f t="shared" ref="N82:N84" si="10">SUM(B82:J82)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/>
      <c r="I83" s="27"/>
      <c r="J83" s="27"/>
      <c r="K83" s="27"/>
      <c r="L83" s="27"/>
      <c r="M83" s="27"/>
      <c r="N83" s="25">
        <f t="shared" si="10"/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/>
      <c r="I84" s="27"/>
      <c r="J84" s="27"/>
      <c r="K84" s="27"/>
      <c r="L84" s="27"/>
      <c r="M84" s="27"/>
      <c r="N84" s="25">
        <f t="shared" si="10"/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+B40+B30+B20+B14+B57</f>
        <v>681617383.06999993</v>
      </c>
      <c r="C85" s="26">
        <f>+C40+C30+C20+C14+C57+C69</f>
        <v>756904366.90999997</v>
      </c>
      <c r="D85" s="26">
        <f>+D40+D30+D20+D14+D57+D69</f>
        <v>1072445638.17</v>
      </c>
      <c r="E85" s="26">
        <f>+E14+E20+E30+E40+E57+E69</f>
        <v>825909710.73999989</v>
      </c>
      <c r="F85" s="26">
        <f>+F14+F20+F30+F40+F57+F69</f>
        <v>1016932266.53</v>
      </c>
      <c r="G85" s="26">
        <f>+G14+G20+G30+G40+G57+G69</f>
        <v>1299492884.0999999</v>
      </c>
      <c r="H85" s="26"/>
      <c r="I85" s="26"/>
      <c r="J85" s="26"/>
      <c r="K85" s="26"/>
      <c r="L85" s="26"/>
      <c r="M85" s="26"/>
      <c r="N85" s="26">
        <f>SUM(B85:M85)</f>
        <v>5653302249.5200005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71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/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/>
      <c r="I88" s="25"/>
      <c r="J88" s="25"/>
      <c r="K88" s="25"/>
      <c r="L88" s="25"/>
      <c r="M88" s="25"/>
      <c r="N88" s="25">
        <f>SUM(B88:J88)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/>
      <c r="I89" s="25"/>
      <c r="J89" s="25"/>
      <c r="K89" s="25"/>
      <c r="L89" s="25"/>
      <c r="M89" s="25"/>
      <c r="N89" s="25">
        <f>SUM(B89:J89)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/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/>
      <c r="I91" s="9"/>
      <c r="J91" s="9"/>
      <c r="K91" s="9"/>
      <c r="L91" s="9"/>
      <c r="M91" s="9"/>
      <c r="N91" s="25">
        <f>SUM(B91:J91)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/>
      <c r="I92" s="25"/>
      <c r="J92" s="25"/>
      <c r="K92" s="25"/>
      <c r="L92" s="25"/>
      <c r="M92" s="25"/>
      <c r="N92" s="25">
        <f>SUM(B92:J92)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/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/>
      <c r="I94" s="25"/>
      <c r="J94" s="25"/>
      <c r="K94" s="25"/>
      <c r="L94" s="25"/>
      <c r="M94" s="25"/>
      <c r="N94" s="25">
        <f>SUM(B94:J94)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79</v>
      </c>
      <c r="B95" s="6">
        <f t="shared" ref="B95:N95" si="11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/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80</v>
      </c>
      <c r="B96" s="2">
        <f t="shared" ref="B96:D96" si="12">+B85+B95</f>
        <v>681617383.06999993</v>
      </c>
      <c r="C96" s="2">
        <f t="shared" si="12"/>
        <v>756904366.90999997</v>
      </c>
      <c r="D96" s="2">
        <f t="shared" si="12"/>
        <v>1072445638.17</v>
      </c>
      <c r="E96" s="2">
        <f>+E85</f>
        <v>825909710.73999989</v>
      </c>
      <c r="F96" s="2">
        <f>+F85</f>
        <v>1016932266.53</v>
      </c>
      <c r="G96" s="2">
        <f>+G85</f>
        <v>1299492884.0999999</v>
      </c>
      <c r="H96" s="2"/>
      <c r="I96" s="2"/>
      <c r="J96" s="2"/>
      <c r="K96" s="2"/>
      <c r="L96" s="2"/>
      <c r="M96" s="2"/>
      <c r="N96" s="2">
        <f>+N85+N95</f>
        <v>5653302249.5200005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125</v>
      </c>
      <c r="N97" s="94"/>
      <c r="Q97" s="27"/>
      <c r="V97" s="38"/>
    </row>
    <row r="98" spans="1:29" s="34" customFormat="1" x14ac:dyDescent="0.25">
      <c r="A98" s="34" t="s">
        <v>127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93"/>
    </row>
    <row r="99" spans="1:29" s="34" customFormat="1" x14ac:dyDescent="0.25">
      <c r="A99" s="34" t="s">
        <v>128</v>
      </c>
      <c r="N99" s="93"/>
    </row>
    <row r="100" spans="1:29" x14ac:dyDescent="0.25">
      <c r="F100" s="24"/>
    </row>
    <row r="102" spans="1:29" ht="15.75" x14ac:dyDescent="0.25">
      <c r="A102" s="125" t="s">
        <v>97</v>
      </c>
      <c r="B102" s="125"/>
      <c r="C102" s="132" t="s">
        <v>99</v>
      </c>
      <c r="D102" s="132"/>
      <c r="E102" s="132"/>
      <c r="H102" s="135" t="s">
        <v>98</v>
      </c>
      <c r="I102" s="135"/>
      <c r="J102" s="135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126" t="s">
        <v>121</v>
      </c>
      <c r="B103" s="126"/>
      <c r="C103" s="133" t="s">
        <v>126</v>
      </c>
      <c r="D103" s="133"/>
      <c r="E103" s="133"/>
      <c r="F103" s="96"/>
      <c r="G103" s="101"/>
      <c r="H103" s="126" t="s">
        <v>118</v>
      </c>
      <c r="I103" s="126"/>
      <c r="J103" s="126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127" t="s">
        <v>120</v>
      </c>
      <c r="B104" s="127"/>
      <c r="C104" s="133" t="s">
        <v>117</v>
      </c>
      <c r="D104" s="133"/>
      <c r="E104" s="133"/>
      <c r="F104" s="120"/>
      <c r="G104" s="100"/>
      <c r="H104" s="126" t="s">
        <v>119</v>
      </c>
      <c r="I104" s="126"/>
      <c r="J104" s="126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28" t="s">
        <v>95</v>
      </c>
      <c r="B105" s="128"/>
      <c r="C105" s="134" t="s">
        <v>84</v>
      </c>
      <c r="D105" s="134"/>
      <c r="E105" s="134"/>
      <c r="F105" s="97"/>
      <c r="G105" s="102"/>
      <c r="H105" s="136" t="s">
        <v>94</v>
      </c>
      <c r="I105" s="136"/>
      <c r="J105" s="136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118"/>
      <c r="E106" s="118"/>
      <c r="F106" s="118"/>
      <c r="G106" s="103"/>
      <c r="H106" s="106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114" t="s">
        <v>105</v>
      </c>
      <c r="C107" s="119"/>
      <c r="D107" s="119"/>
      <c r="E107" s="119"/>
      <c r="F107" s="11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85" t="s">
        <v>106</v>
      </c>
      <c r="C108" s="120"/>
      <c r="D108" s="120"/>
      <c r="E108" s="120"/>
      <c r="F108" s="120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114" t="s">
        <v>107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119"/>
      <c r="H112" s="119"/>
      <c r="I112" s="119"/>
      <c r="J112" s="119"/>
      <c r="K112" s="119"/>
      <c r="L112" s="119"/>
      <c r="M112" s="119"/>
      <c r="N112" s="119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120"/>
      <c r="H113" s="120"/>
      <c r="I113" s="120"/>
      <c r="J113" s="120"/>
      <c r="K113" s="120"/>
      <c r="L113" s="120"/>
      <c r="M113" s="120"/>
      <c r="N113" s="12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3"/>
  <sheetViews>
    <sheetView workbookViewId="0">
      <selection activeCell="F84" sqref="F84"/>
    </sheetView>
  </sheetViews>
  <sheetFormatPr baseColWidth="10" defaultColWidth="11.42578125" defaultRowHeight="15" x14ac:dyDescent="0.25"/>
  <cols>
    <col min="1" max="1" width="93.7109375" style="10" bestFit="1" customWidth="1"/>
    <col min="2" max="2" width="17.5703125" style="22" customWidth="1"/>
    <col min="3" max="3" width="18.5703125" style="10" customWidth="1"/>
    <col min="4" max="16384" width="11.42578125" style="10"/>
  </cols>
  <sheetData>
    <row r="3" spans="1:14" ht="28.5" customHeight="1" x14ac:dyDescent="0.25">
      <c r="A3" s="139" t="s">
        <v>83</v>
      </c>
      <c r="B3" s="140"/>
      <c r="C3" s="14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41"/>
      <c r="B4" s="142"/>
      <c r="C4" s="14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3" t="s">
        <v>124</v>
      </c>
      <c r="B5" s="144"/>
      <c r="C5" s="14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5" t="s">
        <v>100</v>
      </c>
      <c r="B6" s="146"/>
      <c r="C6" s="146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5" t="s">
        <v>36</v>
      </c>
      <c r="B7" s="146"/>
      <c r="C7" s="146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thickBot="1" x14ac:dyDescent="0.3"/>
    <row r="9" spans="1:14" ht="15" customHeight="1" x14ac:dyDescent="0.25">
      <c r="A9" s="18" t="s">
        <v>101</v>
      </c>
      <c r="B9" s="137" t="s">
        <v>37</v>
      </c>
      <c r="C9" s="137" t="s">
        <v>38</v>
      </c>
      <c r="D9" s="69"/>
    </row>
    <row r="10" spans="1:14" ht="23.25" customHeight="1" thickBot="1" x14ac:dyDescent="0.3">
      <c r="A10" s="18"/>
      <c r="B10" s="138"/>
      <c r="C10" s="138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v>4138588850</v>
      </c>
      <c r="C12" s="74">
        <v>-2819900000</v>
      </c>
      <c r="D12" s="69"/>
    </row>
    <row r="13" spans="1:14" x14ac:dyDescent="0.25">
      <c r="A13" s="75" t="s">
        <v>3</v>
      </c>
      <c r="B13" s="76">
        <v>4096742550</v>
      </c>
      <c r="C13" s="27">
        <v>-2850414000</v>
      </c>
      <c r="D13" s="69"/>
    </row>
    <row r="14" spans="1:14" x14ac:dyDescent="0.25">
      <c r="A14" s="75" t="s">
        <v>4</v>
      </c>
      <c r="B14" s="76">
        <v>27115695</v>
      </c>
      <c r="C14" s="27">
        <v>30514000</v>
      </c>
      <c r="D14" s="69"/>
    </row>
    <row r="15" spans="1:14" x14ac:dyDescent="0.25">
      <c r="A15" s="75" t="s">
        <v>39</v>
      </c>
      <c r="B15" s="77">
        <v>0</v>
      </c>
      <c r="C15" s="123">
        <v>0</v>
      </c>
      <c r="D15" s="69"/>
    </row>
    <row r="16" spans="1:14" x14ac:dyDescent="0.25">
      <c r="A16" s="75" t="s">
        <v>5</v>
      </c>
      <c r="B16" s="77">
        <v>0</v>
      </c>
      <c r="C16" s="123">
        <v>0</v>
      </c>
      <c r="D16" s="69"/>
    </row>
    <row r="17" spans="1:4" x14ac:dyDescent="0.25">
      <c r="A17" s="75" t="s">
        <v>6</v>
      </c>
      <c r="B17" s="76">
        <v>14730605</v>
      </c>
      <c r="C17" s="123">
        <v>0</v>
      </c>
      <c r="D17" s="69"/>
    </row>
    <row r="18" spans="1:4" x14ac:dyDescent="0.25">
      <c r="A18" s="73" t="s">
        <v>7</v>
      </c>
      <c r="B18" s="74">
        <v>414305019</v>
      </c>
      <c r="C18" s="74">
        <v>346563679.41000003</v>
      </c>
      <c r="D18" s="69"/>
    </row>
    <row r="19" spans="1:4" x14ac:dyDescent="0.25">
      <c r="A19" s="75" t="s">
        <v>8</v>
      </c>
      <c r="B19" s="76">
        <v>137682294</v>
      </c>
      <c r="C19" s="77">
        <v>330000</v>
      </c>
      <c r="D19" s="69"/>
    </row>
    <row r="20" spans="1:4" x14ac:dyDescent="0.25">
      <c r="A20" s="75" t="s">
        <v>9</v>
      </c>
      <c r="B20" s="76">
        <v>1000000</v>
      </c>
      <c r="C20" s="77">
        <v>1100000</v>
      </c>
      <c r="D20" s="69"/>
    </row>
    <row r="21" spans="1:4" x14ac:dyDescent="0.25">
      <c r="A21" s="75" t="s">
        <v>10</v>
      </c>
      <c r="B21" s="76">
        <v>117077109</v>
      </c>
      <c r="C21" s="27">
        <v>-7530753</v>
      </c>
      <c r="D21" s="69"/>
    </row>
    <row r="22" spans="1:4" x14ac:dyDescent="0.25">
      <c r="A22" s="75" t="s">
        <v>11</v>
      </c>
      <c r="B22" s="76">
        <v>3459220</v>
      </c>
      <c r="C22" s="77">
        <v>10861341</v>
      </c>
      <c r="D22" s="69"/>
    </row>
    <row r="23" spans="1:4" x14ac:dyDescent="0.25">
      <c r="A23" s="75" t="s">
        <v>12</v>
      </c>
      <c r="B23" s="76">
        <v>33721585</v>
      </c>
      <c r="C23" s="76">
        <v>38580377</v>
      </c>
    </row>
    <row r="24" spans="1:4" x14ac:dyDescent="0.25">
      <c r="A24" s="75" t="s">
        <v>13</v>
      </c>
      <c r="B24" s="76">
        <v>13708069</v>
      </c>
      <c r="C24" s="27">
        <v>76883</v>
      </c>
    </row>
    <row r="25" spans="1:4" x14ac:dyDescent="0.25">
      <c r="A25" s="75" t="s">
        <v>14</v>
      </c>
      <c r="B25" s="76">
        <v>98594302</v>
      </c>
      <c r="C25" s="27">
        <v>3836894</v>
      </c>
    </row>
    <row r="26" spans="1:4" x14ac:dyDescent="0.25">
      <c r="A26" s="75" t="s">
        <v>15</v>
      </c>
      <c r="B26" s="76">
        <v>8062440</v>
      </c>
      <c r="C26" s="76">
        <v>289048937.41000003</v>
      </c>
    </row>
    <row r="27" spans="1:4" x14ac:dyDescent="0.25">
      <c r="A27" s="75" t="s">
        <v>40</v>
      </c>
      <c r="B27" s="76">
        <v>1000000</v>
      </c>
      <c r="C27" s="76">
        <v>10260000</v>
      </c>
    </row>
    <row r="28" spans="1:4" x14ac:dyDescent="0.25">
      <c r="A28" s="73" t="s">
        <v>16</v>
      </c>
      <c r="B28" s="74">
        <v>985837821</v>
      </c>
      <c r="C28" s="28">
        <v>141683787.12</v>
      </c>
    </row>
    <row r="29" spans="1:4" x14ac:dyDescent="0.25">
      <c r="A29" s="75" t="s">
        <v>17</v>
      </c>
      <c r="B29" s="76">
        <v>197027556</v>
      </c>
      <c r="C29" s="27">
        <v>14161031.34</v>
      </c>
    </row>
    <row r="30" spans="1:4" x14ac:dyDescent="0.25">
      <c r="A30" s="75" t="s">
        <v>18</v>
      </c>
      <c r="B30" s="76">
        <v>478119359</v>
      </c>
      <c r="C30" s="27">
        <v>90859537</v>
      </c>
    </row>
    <row r="31" spans="1:4" x14ac:dyDescent="0.25">
      <c r="A31" s="75" t="s">
        <v>19</v>
      </c>
      <c r="B31" s="76">
        <v>5908769</v>
      </c>
      <c r="C31" s="27">
        <v>4094940</v>
      </c>
    </row>
    <row r="32" spans="1:4" x14ac:dyDescent="0.25">
      <c r="A32" s="75" t="s">
        <v>20</v>
      </c>
      <c r="B32" s="76">
        <v>5147040</v>
      </c>
      <c r="C32" s="27">
        <v>-1694329.12</v>
      </c>
    </row>
    <row r="33" spans="1:5" x14ac:dyDescent="0.25">
      <c r="A33" s="75" t="s">
        <v>21</v>
      </c>
      <c r="B33" s="76">
        <v>10000000</v>
      </c>
      <c r="C33" s="76">
        <v>-4636569.1900000004</v>
      </c>
      <c r="E33" s="27"/>
    </row>
    <row r="34" spans="1:5" x14ac:dyDescent="0.25">
      <c r="A34" s="75" t="s">
        <v>22</v>
      </c>
      <c r="B34" s="76">
        <v>11950000</v>
      </c>
      <c r="C34" s="27">
        <v>-2105069.19</v>
      </c>
    </row>
    <row r="35" spans="1:5" x14ac:dyDescent="0.25">
      <c r="A35" s="75" t="s">
        <v>23</v>
      </c>
      <c r="B35" s="76">
        <v>203795224</v>
      </c>
      <c r="C35" s="27">
        <v>12280241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73889873</v>
      </c>
      <c r="C37" s="27">
        <v>28724005.280000001</v>
      </c>
    </row>
    <row r="38" spans="1:5" x14ac:dyDescent="0.25">
      <c r="A38" s="73" t="s">
        <v>25</v>
      </c>
      <c r="B38" s="74">
        <v>8068286536</v>
      </c>
      <c r="C38" s="78">
        <v>-162098000</v>
      </c>
    </row>
    <row r="39" spans="1:5" x14ac:dyDescent="0.25">
      <c r="A39" s="75" t="s">
        <v>26</v>
      </c>
      <c r="B39" s="76">
        <v>8018531045</v>
      </c>
      <c r="C39" s="77">
        <v>-171810000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-288000</v>
      </c>
    </row>
    <row r="46" spans="1:5" x14ac:dyDescent="0.25">
      <c r="A46" s="75" t="s">
        <v>46</v>
      </c>
      <c r="B46" s="76">
        <v>37917748</v>
      </c>
      <c r="C46" s="77">
        <v>10000000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v>646092733</v>
      </c>
      <c r="C54" s="74">
        <v>-180327020.68000001</v>
      </c>
    </row>
    <row r="55" spans="1:3" x14ac:dyDescent="0.25">
      <c r="A55" s="75" t="s">
        <v>29</v>
      </c>
      <c r="B55" s="76">
        <v>33435043</v>
      </c>
      <c r="C55" s="27">
        <v>22891353</v>
      </c>
    </row>
    <row r="56" spans="1:3" x14ac:dyDescent="0.25">
      <c r="A56" s="75" t="s">
        <v>102</v>
      </c>
      <c r="B56" s="76">
        <v>7273052</v>
      </c>
      <c r="C56" s="77">
        <v>674702.32</v>
      </c>
    </row>
    <row r="57" spans="1:3" x14ac:dyDescent="0.25">
      <c r="A57" s="75" t="s">
        <v>31</v>
      </c>
      <c r="B57" s="76">
        <v>5000000</v>
      </c>
      <c r="C57" s="77">
        <v>2000000</v>
      </c>
    </row>
    <row r="58" spans="1:3" x14ac:dyDescent="0.25">
      <c r="A58" s="75" t="s">
        <v>32</v>
      </c>
      <c r="B58" s="76">
        <v>12600000</v>
      </c>
      <c r="C58" s="77">
        <v>517804</v>
      </c>
    </row>
    <row r="59" spans="1:3" x14ac:dyDescent="0.25">
      <c r="A59" s="75" t="s">
        <v>33</v>
      </c>
      <c r="B59" s="76">
        <v>43026480</v>
      </c>
      <c r="C59" s="27">
        <v>-5840508</v>
      </c>
    </row>
    <row r="60" spans="1:3" x14ac:dyDescent="0.25">
      <c r="A60" s="75" t="s">
        <v>55</v>
      </c>
      <c r="B60" s="77">
        <v>500000000</v>
      </c>
      <c r="C60" s="27">
        <v>-325364771</v>
      </c>
    </row>
    <row r="61" spans="1:3" x14ac:dyDescent="0.25">
      <c r="A61" s="75" t="s">
        <v>103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43758158</v>
      </c>
      <c r="C62" s="27">
        <v>-25398158</v>
      </c>
    </row>
    <row r="63" spans="1:3" x14ac:dyDescent="0.25">
      <c r="A63" s="75" t="s">
        <v>57</v>
      </c>
      <c r="B63" s="76">
        <v>1000000</v>
      </c>
      <c r="C63" s="27">
        <v>150192557</v>
      </c>
    </row>
    <row r="64" spans="1:3" x14ac:dyDescent="0.25">
      <c r="A64" s="73" t="s">
        <v>58</v>
      </c>
      <c r="B64" s="74">
        <v>2553625496</v>
      </c>
      <c r="C64" s="28">
        <v>-1266061734</v>
      </c>
    </row>
    <row r="65" spans="1:3" x14ac:dyDescent="0.25">
      <c r="A65" s="75" t="s">
        <v>59</v>
      </c>
      <c r="B65" s="76">
        <v>2553625496</v>
      </c>
      <c r="C65" s="27">
        <v>-1266061734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ht="15.75" thickBot="1" x14ac:dyDescent="0.3">
      <c r="A84" s="83" t="s">
        <v>78</v>
      </c>
      <c r="B84" s="84">
        <v>0</v>
      </c>
      <c r="C84" s="77">
        <v>0</v>
      </c>
    </row>
    <row r="85" spans="1:3" ht="16.5" thickBot="1" x14ac:dyDescent="0.3">
      <c r="A85" s="18" t="s">
        <v>104</v>
      </c>
      <c r="B85" s="124">
        <f>+B64+B54+B38+B28+B18+B12</f>
        <v>16806736455</v>
      </c>
      <c r="C85" s="124">
        <f>+C64+C54+C38+C28+C18+C12</f>
        <v>-3940139288.1499996</v>
      </c>
    </row>
    <row r="90" spans="1:3" ht="15.75" thickBot="1" x14ac:dyDescent="0.3"/>
    <row r="91" spans="1:3" ht="30.75" thickBot="1" x14ac:dyDescent="0.3">
      <c r="A91" s="114" t="s">
        <v>105</v>
      </c>
    </row>
    <row r="92" spans="1:3" ht="45.75" thickBot="1" x14ac:dyDescent="0.3">
      <c r="A92" s="85" t="s">
        <v>106</v>
      </c>
    </row>
    <row r="93" spans="1:3" ht="75.75" thickBot="1" x14ac:dyDescent="0.3">
      <c r="A93" s="86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4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2023-07-03T13:11:23Z</cp:lastPrinted>
  <dcterms:created xsi:type="dcterms:W3CDTF">2018-04-17T18:57:16Z</dcterms:created>
  <dcterms:modified xsi:type="dcterms:W3CDTF">2023-07-03T13:12:51Z</dcterms:modified>
</cp:coreProperties>
</file>