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<sst xmlns="http://schemas.openxmlformats.org/spreadsheetml/2006/main" count="204" uniqueCount="129">
  <si>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</si>
  <si>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</si>
  <si>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</si>
  <si>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</si>
  <si>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</si>
  <si>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</si>
  <si>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</si>
  <si>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</si>
  <si>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</si>
  <si>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</si>
  <si>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</si>
  <si>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</si>
  <si>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</si>
  <si>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</si>
  <si>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</si>
  <si>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</si>
  <si>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</si>
  <si>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</si>
  <si>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</si>
  <si>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</si>
  <si>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</si>
  <si>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</si>
  <si>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</si>
  <si>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</si>
  <si>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</si>
  <si>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</si>
  <si>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</si>
  <si>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</si>
  <si>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</si>
  <si>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</si>
  <si>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</si>
  <si>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</si>
  <si>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</si>
  <si>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</si>
  <si>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</si>
  <si>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</si>
  <si>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</si>
  <si>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</si>
  <si>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</si>
  <si>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</si>
  <si>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</si>
  <si>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</si>
  <si>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</si>
  <si>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</si>
  <si>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</si>
  <si>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</si>
  <si>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</si>
  <si>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</si>
  <si>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</si>
  <si>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</si>
  <si>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</si>
  <si>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</si>
  <si>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</si>
  <si>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</si>
  <si>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</si>
  <si>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</si>
  <si>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</si>
  <si>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</si>
  <si>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</si>
  <si>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</si>
  <si>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</si>
  <si>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</si>
  <si>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</si>
  <si>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</si>
  <si>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</si>
  <si>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</si>
  <si>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</si>
  <si>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</si>
  <si>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</si>
  <si>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</si>
  <si>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</si>
  <si>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</si>
  <si>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</si>
  <si>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</si>
  <si>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</si>
  <si>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</si>
  <si>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</si>
  <si>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</si>
  <si>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</si>
  <si>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</si>
  <si>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</si>
  <si>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</si>
  <si>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</si>
  <si>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</si>
  <si>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</si>
  <si>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</si>
  <si>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</si>
  <si>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</si>
  <si>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</si>
  <si>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</si>
  <si>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</si>
  <si>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</si>
  <si>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</si>
  <si>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</si>
  <si>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</si>
  <si>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</si>
  <si>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</si>
  <si>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</si>
  <si>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</si>
  <si>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</si>
  <si>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</si>
  <si>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</si>
  <si>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</si>
  <si>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</si>
  <si>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</si>
  <si>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</si>
  <si>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</si>
  <si>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</si>
  <si>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</si>
  <si>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</si>
  <si>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</si>
  <si>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</si>
  <si>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</si>
  <si>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</si>
  <si>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</si>
  <si>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</si>
  <si>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</si>
  <si>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</si>
  <si>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</si>
  <si>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</si>
  <si>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</si>
  <si>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</si>
  <si>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</si>
  <si>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</si>
  <si>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</si>
  <si>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</si>
  <si>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</si>
  <si>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30 de Junio 2023</t>
  </si>
  <si>
    <t>Fecha de imputación: desde el 01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</si>
</sst>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I18" sqref="I18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/>
      <c r="I14" s="21"/>
      <c r="J14" s="21"/>
      <c r="K14" s="21"/>
      <c r="L14" s="21"/>
      <c r="M14" s="21"/>
      <c r="N14" s="21">
        <f>+B14+C14+D14+E14+F14+G14+H14+I14+J14+K14+L14+M14</f>
        <v>580874673.48000002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/>
      <c r="I15" s="27"/>
      <c r="J15" s="27"/>
      <c r="K15" s="27"/>
      <c r="L15" s="27"/>
      <c r="M15" s="27"/>
      <c r="N15" s="27">
        <f>SUM(B15:M15)</f>
        <v>549603008.64999998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/>
      <c r="I16" s="27"/>
      <c r="J16" s="27"/>
      <c r="K16" s="27"/>
      <c r="L16" s="27"/>
      <c r="M16" s="27"/>
      <c r="N16" s="27">
        <f>SUM(B16:M16)</f>
        <v>25240764.75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/>
      <c r="I17" s="27"/>
      <c r="J17" s="27"/>
      <c r="K17" s="27"/>
      <c r="L17" s="27"/>
      <c r="M17" s="27"/>
      <c r="N17" s="27">
        <f t="shared" ref="N17:N18" si="0">SUM(B17:J17)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  <c r="I18" s="27"/>
      <c r="J18" s="27"/>
      <c r="K18" s="27"/>
      <c r="L18" s="27"/>
      <c r="M18" s="27"/>
      <c r="N18" s="27">
        <f t="shared" si="0"/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/>
      <c r="I19" s="27"/>
      <c r="J19" s="27"/>
      <c r="K19" s="27"/>
      <c r="L19" s="27"/>
      <c r="M19" s="27"/>
      <c r="N19" s="27">
        <f>SUM(B19:M19)</f>
        <v>6030900.0800000001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/>
      <c r="I20" s="28"/>
      <c r="J20" s="28"/>
      <c r="K20" s="28"/>
      <c r="L20" s="28"/>
      <c r="M20" s="28"/>
      <c r="N20" s="28">
        <f>+B20+C20+D20+E20+F20+G20+H20+I20+J20+K20+L20+M20</f>
        <v>212027927.50999999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/>
      <c r="I21" s="27"/>
      <c r="J21" s="27"/>
      <c r="K21" s="27"/>
      <c r="L21" s="27"/>
      <c r="M21" s="27"/>
      <c r="N21" s="27">
        <f t="shared" ref="N21:N29" si="1">SUM(B21:M21)</f>
        <v>58757723.029999994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/>
      <c r="I22" s="27"/>
      <c r="J22" s="27"/>
      <c r="K22" s="27"/>
      <c r="L22" s="27"/>
      <c r="M22" s="27"/>
      <c r="N22" s="27">
        <f t="shared" si="1"/>
        <v>829604.85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/>
      <c r="I23" s="27"/>
      <c r="J23" s="27"/>
      <c r="K23" s="27"/>
      <c r="L23" s="27"/>
      <c r="M23" s="27"/>
      <c r="N23" s="27">
        <f t="shared" si="1"/>
        <v>55043433.359999999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/>
      <c r="I24" s="27"/>
      <c r="J24" s="27"/>
      <c r="K24" s="27"/>
      <c r="L24" s="27"/>
      <c r="M24" s="27"/>
      <c r="N24" s="27">
        <f t="shared" si="1"/>
        <v>5399263.2699999996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/>
      <c r="I25" s="27"/>
      <c r="J25" s="27"/>
      <c r="K25" s="27"/>
      <c r="L25" s="27"/>
      <c r="M25" s="27"/>
      <c r="N25" s="27">
        <f t="shared" si="1"/>
        <v>15000260.489999998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/>
      <c r="I26" s="27"/>
      <c r="J26" s="27"/>
      <c r="K26" s="27"/>
      <c r="L26" s="27"/>
      <c r="M26" s="27"/>
      <c r="N26" s="27">
        <f t="shared" si="1"/>
        <v>5022024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/>
      <c r="I27" s="27"/>
      <c r="J27" s="27"/>
      <c r="K27" s="27"/>
      <c r="L27" s="27"/>
      <c r="M27" s="27"/>
      <c r="N27" s="27">
        <f t="shared" si="1"/>
        <v>34859182.75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/>
      <c r="I28" s="27"/>
      <c r="J28" s="27"/>
      <c r="K28" s="27"/>
      <c r="L28" s="27"/>
      <c r="M28" s="27"/>
      <c r="N28" s="27">
        <f t="shared" si="1"/>
        <v>27694182.759999998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/>
      <c r="I29" s="27"/>
      <c r="J29" s="27"/>
      <c r="K29" s="27"/>
      <c r="L29" s="27"/>
      <c r="M29" s="27"/>
      <c r="N29" s="27">
        <f t="shared" si="1"/>
        <v>9506623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/>
      <c r="I30" s="21"/>
      <c r="J30" s="21"/>
      <c r="K30" s="21"/>
      <c r="L30" s="21"/>
      <c r="M30" s="21"/>
      <c r="N30" s="28">
        <f>+B30+C30+D30+E30+F30+G30+H30+I30+J30+K30+L30+M30</f>
        <v>627812884.42999995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/>
      <c r="I31" s="27"/>
      <c r="J31" s="27"/>
      <c r="K31" s="27"/>
      <c r="L31" s="27"/>
      <c r="M31" s="27"/>
      <c r="N31" s="27">
        <f t="shared" ref="N31:N37" si="2">SUM(B31:M31)</f>
        <v>80212061.210000008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/>
      <c r="I32" s="27"/>
      <c r="J32" s="27"/>
      <c r="K32" s="27"/>
      <c r="L32" s="27"/>
      <c r="M32" s="27"/>
      <c r="N32" s="27">
        <f t="shared" si="2"/>
        <v>354207189.93000007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/>
      <c r="I33" s="27"/>
      <c r="J33" s="27"/>
      <c r="K33" s="27"/>
      <c r="L33" s="27"/>
      <c r="M33" s="27"/>
      <c r="N33" s="27">
        <f t="shared" si="2"/>
        <v>7424780.4199999999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/>
      <c r="I34" s="27"/>
      <c r="J34" s="27"/>
      <c r="K34" s="27"/>
      <c r="L34" s="27"/>
      <c r="M34" s="27"/>
      <c r="N34" s="27">
        <f t="shared" si="2"/>
        <v>2797515.76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/>
      <c r="I35" s="27"/>
      <c r="J35" s="27"/>
      <c r="K35" s="27"/>
      <c r="L35" s="27"/>
      <c r="M35" s="27"/>
      <c r="N35" s="27">
        <f t="shared" si="2"/>
        <v>1607608.6600000001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/>
      <c r="I36" s="27"/>
      <c r="J36" s="27"/>
      <c r="K36" s="27"/>
      <c r="L36" s="27"/>
      <c r="M36" s="27"/>
      <c r="N36" s="27">
        <f t="shared" si="2"/>
        <v>3872356.4699999997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/>
      <c r="I37" s="27"/>
      <c r="J37" s="27"/>
      <c r="K37" s="27"/>
      <c r="L37" s="27"/>
      <c r="M37" s="27"/>
      <c r="N37" s="27">
        <f t="shared" si="2"/>
        <v>100778436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/>
      <c r="I38" s="27"/>
      <c r="J38" s="27"/>
      <c r="K38" s="27"/>
      <c r="L38" s="27"/>
      <c r="M38" s="27"/>
      <c r="N38" s="27">
        <f t="shared" ref="N38" si="3">SUM(B38:K38)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/>
      <c r="I39" s="27"/>
      <c r="J39" s="27"/>
      <c r="K39" s="27"/>
      <c r="L39" s="27"/>
      <c r="M39" s="27"/>
      <c r="N39" s="27">
        <f>SUM(B39:M39)</f>
        <v>80865527.560000002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/>
      <c r="I40" s="28"/>
      <c r="J40" s="28"/>
      <c r="K40" s="28"/>
      <c r="L40" s="28"/>
      <c r="M40" s="28"/>
      <c r="N40" s="28">
        <f>+B40+C40+D40+E40+F40+G40+H40+I40+J40+K40+L40+M40</f>
        <v>3439573561.4200001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/>
      <c r="I41" s="27"/>
      <c r="J41" s="27"/>
      <c r="K41" s="27"/>
      <c r="L41" s="27"/>
      <c r="M41" s="27"/>
      <c r="N41" s="27">
        <f>SUM(B41:M41)</f>
        <v>3414209742.9799995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/>
      <c r="I42" s="27"/>
      <c r="J42" s="27"/>
      <c r="K42" s="27"/>
      <c r="L42" s="27"/>
      <c r="M42" s="27"/>
      <c r="N42" s="27">
        <f t="shared" ref="N42:N46" si="4">SUM(B42:J42)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/>
      <c r="I43" s="27"/>
      <c r="J43" s="27"/>
      <c r="K43" s="27"/>
      <c r="L43" s="27"/>
      <c r="M43" s="27"/>
      <c r="N43" s="27">
        <f t="shared" si="4"/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/>
      <c r="I44" s="27"/>
      <c r="J44" s="27"/>
      <c r="K44" s="27"/>
      <c r="L44" s="27"/>
      <c r="M44" s="27"/>
      <c r="N44" s="27">
        <f t="shared" si="4"/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/>
      <c r="I45" s="27"/>
      <c r="J45" s="27"/>
      <c r="K45" s="27"/>
      <c r="L45" s="27"/>
      <c r="M45" s="27"/>
      <c r="N45" s="27">
        <f t="shared" si="4"/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/>
      <c r="I46" s="27"/>
      <c r="J46" s="27"/>
      <c r="K46" s="27"/>
      <c r="L46" s="27"/>
      <c r="M46" s="27"/>
      <c r="N46" s="27">
        <f t="shared" si="4"/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/>
      <c r="I47" s="27"/>
      <c r="J47" s="27"/>
      <c r="K47" s="27"/>
      <c r="L47" s="27"/>
      <c r="M47" s="27"/>
      <c r="N47" s="27">
        <f>SUM(B47:M47)</f>
        <v>1404942.4400000002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/>
      <c r="I48" s="27"/>
      <c r="J48" s="27"/>
      <c r="K48" s="27"/>
      <c r="L48" s="27"/>
      <c r="M48" s="27"/>
      <c r="N48" s="27">
        <f>SUM(B48:M48)</f>
        <v>23958876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/>
      <c r="I49" s="28"/>
      <c r="J49" s="28"/>
      <c r="K49" s="28"/>
      <c r="L49" s="28"/>
      <c r="M49" s="28"/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/>
      <c r="I50" s="27"/>
      <c r="J50" s="27"/>
      <c r="K50" s="27"/>
      <c r="L50" s="27"/>
      <c r="M50" s="27"/>
      <c r="N50" s="27">
        <f>SUM(B50:J50)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/>
      <c r="I51" s="27"/>
      <c r="J51" s="27"/>
      <c r="K51" s="27"/>
      <c r="L51" s="27"/>
      <c r="M51" s="27"/>
      <c r="N51" s="27">
        <f t="shared" ref="N51:N56" si="5">SUM(B51:J51)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/>
      <c r="I52" s="27"/>
      <c r="J52" s="27"/>
      <c r="K52" s="27"/>
      <c r="L52" s="27"/>
      <c r="M52" s="27"/>
      <c r="N52" s="27">
        <f t="shared" si="5"/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/>
      <c r="I53" s="27"/>
      <c r="J53" s="27"/>
      <c r="K53" s="27"/>
      <c r="L53" s="27"/>
      <c r="M53" s="27"/>
      <c r="N53" s="27">
        <f t="shared" si="5"/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/>
      <c r="I54" s="27"/>
      <c r="J54" s="27"/>
      <c r="K54" s="27"/>
      <c r="L54" s="27"/>
      <c r="M54" s="27"/>
      <c r="N54" s="27">
        <f t="shared" si="5"/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/>
      <c r="I55" s="27"/>
      <c r="J55" s="27"/>
      <c r="K55" s="27"/>
      <c r="L55" s="27"/>
      <c r="M55" s="27"/>
      <c r="N55" s="27">
        <f t="shared" si="5"/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/>
      <c r="I56" s="27"/>
      <c r="J56" s="27"/>
      <c r="K56" s="27"/>
      <c r="L56" s="27"/>
      <c r="M56" s="27"/>
      <c r="N56" s="27">
        <f t="shared" si="5"/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/>
      <c r="I57" s="8"/>
      <c r="J57" s="8"/>
      <c r="K57" s="8"/>
      <c r="L57" s="8"/>
      <c r="M57" s="8"/>
      <c r="N57" s="8">
        <f>+C57+B57+D57+E57+F57+G57+H57+I57+J57+K57+L57+M57</f>
        <v>140392741.44999999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/>
      <c r="I58" s="27"/>
      <c r="J58" s="27"/>
      <c r="K58" s="27"/>
      <c r="L58" s="27"/>
      <c r="M58" s="27"/>
      <c r="N58" s="27">
        <f t="shared" ref="N58:N63" si="6">SUM(B58:M58)</f>
        <v>11030114.950000001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/>
      <c r="I59" s="27"/>
      <c r="J59" s="27"/>
      <c r="K59" s="27"/>
      <c r="L59" s="27"/>
      <c r="M59" s="27"/>
      <c r="N59" s="27">
        <f t="shared" si="6"/>
        <v>4282110.5600000005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/>
      <c r="I60" s="27"/>
      <c r="J60" s="27"/>
      <c r="K60" s="27"/>
      <c r="L60" s="27"/>
      <c r="M60" s="27"/>
      <c r="N60" s="27">
        <f t="shared" si="6"/>
        <v>6057989.2599999998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/>
      <c r="I61" s="27"/>
      <c r="J61" s="27"/>
      <c r="K61" s="27"/>
      <c r="L61" s="27"/>
      <c r="M61" s="27"/>
      <c r="N61" s="27">
        <f t="shared" si="6"/>
        <v>3140513.57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/>
      <c r="I62" s="27"/>
      <c r="J62" s="27"/>
      <c r="K62" s="27"/>
      <c r="L62" s="27"/>
      <c r="M62" s="27"/>
      <c r="N62" s="27">
        <f t="shared" si="6"/>
        <v>5266370.6199999992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/>
      <c r="I63" s="27"/>
      <c r="J63" s="27"/>
      <c r="K63" s="27"/>
      <c r="L63" s="27"/>
      <c r="M63" s="27"/>
      <c r="N63" s="27">
        <f t="shared" si="6"/>
        <v>26062256.099999998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/>
      <c r="I64" s="27"/>
      <c r="J64" s="27"/>
      <c r="K64" s="27"/>
      <c r="L64" s="27"/>
      <c r="M64" s="27"/>
      <c r="N64" s="27">
        <f t="shared" ref="N64:N68" si="7">SUM(B64:J64)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/>
      <c r="I65" s="27"/>
      <c r="J65" s="27"/>
      <c r="K65" s="27"/>
      <c r="L65" s="27"/>
      <c r="M65" s="27"/>
      <c r="N65" s="27">
        <f>SUM(B65:M65)</f>
        <v>6196899.3499999996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/>
      <c r="I66" s="27"/>
      <c r="J66" s="27"/>
      <c r="K66" s="27"/>
      <c r="L66" s="27"/>
      <c r="M66" s="27"/>
      <c r="N66" s="27">
        <f>SUM(B66:M66)</f>
        <v>79537853.039999992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/>
      <c r="I67" s="27"/>
      <c r="J67" s="27"/>
      <c r="K67" s="27"/>
      <c r="L67" s="27"/>
      <c r="M67" s="27"/>
      <c r="N67" s="27">
        <f t="shared" si="7"/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/>
      <c r="I68" s="27"/>
      <c r="J68" s="27"/>
      <c r="K68" s="27"/>
      <c r="L68" s="27"/>
      <c r="M68" s="27"/>
      <c r="N68" s="27">
        <f t="shared" si="7"/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/>
      <c r="I69" s="8"/>
      <c r="J69" s="8"/>
      <c r="K69" s="8"/>
      <c r="L69" s="8"/>
      <c r="M69" s="8"/>
      <c r="N69" s="8">
        <f>+B69+C69+D69+E69+F69+G69+H69+I69+J69+K69+L69+M69</f>
        <v>652620461.23000002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/>
      <c r="I70" s="27"/>
      <c r="J70" s="27"/>
      <c r="K70" s="27"/>
      <c r="L70" s="27"/>
      <c r="M70" s="27"/>
      <c r="N70" s="25">
        <f>SUM(B70:M70)</f>
        <v>652620461.23000002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/>
      <c r="I71" s="27"/>
      <c r="J71" s="27"/>
      <c r="K71" s="27"/>
      <c r="L71" s="27"/>
      <c r="M71" s="27"/>
      <c r="N71" s="25">
        <f t="shared" ref="N71:N73" si="8">SUM(B71:J71)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/>
      <c r="I72" s="27"/>
      <c r="J72" s="27"/>
      <c r="K72" s="27"/>
      <c r="L72" s="27"/>
      <c r="M72" s="27"/>
      <c r="N72" s="25">
        <f t="shared" si="8"/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/>
      <c r="I73" s="27"/>
      <c r="J73" s="27"/>
      <c r="K73" s="27"/>
      <c r="L73" s="27"/>
      <c r="M73" s="27"/>
      <c r="N73" s="25">
        <f t="shared" si="8"/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/>
      <c r="I75" s="27"/>
      <c r="J75" s="27"/>
      <c r="K75" s="27"/>
      <c r="L75" s="27"/>
      <c r="M75" s="27"/>
      <c r="N75" s="25">
        <f>SUM(B75:J75)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/>
      <c r="I76" s="27"/>
      <c r="J76" s="27"/>
      <c r="K76" s="27"/>
      <c r="L76" s="27"/>
      <c r="M76" s="27"/>
      <c r="N76" s="25">
        <f t="shared" ref="N76:N79" si="9">SUM(B76:J76)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/>
      <c r="I77" s="27"/>
      <c r="J77" s="27"/>
      <c r="K77" s="27"/>
      <c r="L77" s="27"/>
      <c r="M77" s="27"/>
      <c r="N77" s="25">
        <f t="shared" si="9"/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/>
      <c r="I78" s="27"/>
      <c r="J78" s="27"/>
      <c r="K78" s="27"/>
      <c r="L78" s="27"/>
      <c r="M78" s="27"/>
      <c r="N78" s="25">
        <f t="shared" si="9"/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/>
      <c r="I79" s="27"/>
      <c r="J79" s="27"/>
      <c r="K79" s="27"/>
      <c r="L79" s="27"/>
      <c r="M79" s="27"/>
      <c r="N79" s="25">
        <f t="shared" si="9"/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/>
      <c r="I81" s="27"/>
      <c r="J81" s="27"/>
      <c r="K81" s="27"/>
      <c r="L81" s="27"/>
      <c r="M81" s="27"/>
      <c r="N81" s="25">
        <f>SUM(B81:J81)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/>
      <c r="I82" s="27"/>
      <c r="J82" s="27"/>
      <c r="K82" s="27"/>
      <c r="L82" s="27"/>
      <c r="M82" s="27"/>
      <c r="N82" s="25">
        <f t="shared" ref="N82:N84" si="10">SUM(B82:J82)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/>
      <c r="I83" s="27"/>
      <c r="J83" s="27"/>
      <c r="K83" s="27"/>
      <c r="L83" s="27"/>
      <c r="M83" s="27"/>
      <c r="N83" s="25">
        <f t="shared" si="10"/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/>
      <c r="I84" s="27"/>
      <c r="J84" s="27"/>
      <c r="K84" s="27"/>
      <c r="L84" s="27"/>
      <c r="M84" s="27"/>
      <c r="N84" s="25">
        <f t="shared" si="10"/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>+E14+E20+E30+E40+E57+E69</f>
        <v>825909710.73999989</v>
      </c>
      <c r="F85" s="26">
        <f>+F14+F20+F30+F40+F57+F69</f>
        <v>1016932266.53</v>
      </c>
      <c r="G85" s="26">
        <f>+G14+G20+G30+G40+G57+G69</f>
        <v>1299492884.0999999</v>
      </c>
      <c r="H85" s="26"/>
      <c r="I85" s="26"/>
      <c r="J85" s="26"/>
      <c r="K85" s="26"/>
      <c r="L85" s="26"/>
      <c r="M85" s="26"/>
      <c r="N85" s="26">
        <f>SUM(B85:M85)</f>
        <v>5653302249.5200005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/>
      <c r="I88" s="25"/>
      <c r="J88" s="25"/>
      <c r="K88" s="25"/>
      <c r="L88" s="25"/>
      <c r="M88" s="25"/>
      <c r="N88" s="25">
        <f>SUM(B88:J88)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/>
      <c r="I89" s="25"/>
      <c r="J89" s="25"/>
      <c r="K89" s="25"/>
      <c r="L89" s="25"/>
      <c r="M89" s="25"/>
      <c r="N89" s="25">
        <f>SUM(B89:J89)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/>
      <c r="I91" s="9"/>
      <c r="J91" s="9"/>
      <c r="K91" s="9"/>
      <c r="L91" s="9"/>
      <c r="M91" s="9"/>
      <c r="N91" s="25">
        <f>SUM(B91:J91)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/>
      <c r="I92" s="25"/>
      <c r="J92" s="25"/>
      <c r="K92" s="25"/>
      <c r="L92" s="25"/>
      <c r="M92" s="25"/>
      <c r="N92" s="25">
        <f>SUM(B92:J92)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/>
      <c r="I94" s="25"/>
      <c r="J94" s="25"/>
      <c r="K94" s="25"/>
      <c r="L94" s="25"/>
      <c r="M94" s="25"/>
      <c r="N94" s="25">
        <f>SUM(B94:J94)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11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12">+B85+B95</f>
        <v>681617383.06999993</v>
      </c>
      <c r="C96" s="2">
        <f t="shared" si="12"/>
        <v>756904366.90999997</v>
      </c>
      <c r="D96" s="2">
        <f t="shared" si="12"/>
        <v>1072445638.17</v>
      </c>
      <c r="E96" s="2">
        <f>+E85</f>
        <v>825909710.73999989</v>
      </c>
      <c r="F96" s="2">
        <f>+F85</f>
        <v>1016932266.53</v>
      </c>
      <c r="G96" s="2">
        <f>+G85</f>
        <v>1299492884.0999999</v>
      </c>
      <c r="H96" s="2"/>
      <c r="I96" s="2"/>
      <c r="J96" s="2"/>
      <c r="K96" s="2"/>
      <c r="L96" s="2"/>
      <c r="M96" s="2"/>
      <c r="N96" s="2">
        <f>+N85+N95</f>
        <v>5653302249.5200005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3"/>
  <sheetViews>
    <sheetView workbookViewId="0">
      <selection activeCell="F84" sqref="F84"/>
    </sheetView>
  </sheetViews>
  <sheetFormatPr baseColWidth="10" defaultColWidth="11.42578125" defaultRowHeight="15" x14ac:dyDescent="0.25"/>
  <cols>
    <col min="1" max="1" width="93.7109375" style="10" bestFit="1" customWidth="1"/>
    <col min="2" max="2" width="17.5703125" style="22" customWidth="1"/>
    <col min="3" max="3" width="18.5703125" style="10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-2819900000</v>
      </c>
      <c r="D12" s="69"/>
    </row>
    <row r="13" spans="1:14" x14ac:dyDescent="0.25">
      <c r="A13" s="75" t="s">
        <v>3</v>
      </c>
      <c r="B13" s="76">
        <v>4096742550</v>
      </c>
      <c r="C13" s="27">
        <v>-2850414000</v>
      </c>
      <c r="D13" s="69"/>
    </row>
    <row r="14" spans="1:14" x14ac:dyDescent="0.25">
      <c r="A14" s="75" t="s">
        <v>4</v>
      </c>
      <c r="B14" s="76">
        <v>27115695</v>
      </c>
      <c r="C14" s="27">
        <v>30514000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0</v>
      </c>
      <c r="D17" s="69"/>
    </row>
    <row r="18" spans="1:4" x14ac:dyDescent="0.25">
      <c r="A18" s="73" t="s">
        <v>7</v>
      </c>
      <c r="B18" s="74">
        <v>414305019</v>
      </c>
      <c r="C18" s="74">
        <v>346563679.41000003</v>
      </c>
      <c r="D18" s="69"/>
    </row>
    <row r="19" spans="1:4" x14ac:dyDescent="0.25">
      <c r="A19" s="75" t="s">
        <v>8</v>
      </c>
      <c r="B19" s="76">
        <v>137682294</v>
      </c>
      <c r="C19" s="77">
        <v>330000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-7530753</v>
      </c>
      <c r="D21" s="69"/>
    </row>
    <row r="22" spans="1:4" x14ac:dyDescent="0.25">
      <c r="A22" s="75" t="s">
        <v>11</v>
      </c>
      <c r="B22" s="76">
        <v>3459220</v>
      </c>
      <c r="C22" s="77">
        <v>10861341</v>
      </c>
      <c r="D22" s="69"/>
    </row>
    <row r="23" spans="1:4" x14ac:dyDescent="0.25">
      <c r="A23" s="75" t="s">
        <v>12</v>
      </c>
      <c r="B23" s="76">
        <v>33721585</v>
      </c>
      <c r="C23" s="76">
        <v>38580377</v>
      </c>
    </row>
    <row r="24" spans="1:4" x14ac:dyDescent="0.25">
      <c r="A24" s="75" t="s">
        <v>13</v>
      </c>
      <c r="B24" s="76">
        <v>13708069</v>
      </c>
      <c r="C24" s="27">
        <v>76883</v>
      </c>
    </row>
    <row r="25" spans="1:4" x14ac:dyDescent="0.25">
      <c r="A25" s="75" t="s">
        <v>14</v>
      </c>
      <c r="B25" s="76">
        <v>98594302</v>
      </c>
      <c r="C25" s="27">
        <v>3836894</v>
      </c>
    </row>
    <row r="26" spans="1:4" x14ac:dyDescent="0.25">
      <c r="A26" s="75" t="s">
        <v>15</v>
      </c>
      <c r="B26" s="76">
        <v>8062440</v>
      </c>
      <c r="C26" s="76">
        <v>289048937.41000003</v>
      </c>
    </row>
    <row r="27" spans="1:4" x14ac:dyDescent="0.25">
      <c r="A27" s="75" t="s">
        <v>40</v>
      </c>
      <c r="B27" s="76">
        <v>1000000</v>
      </c>
      <c r="C27" s="76">
        <v>10260000</v>
      </c>
    </row>
    <row r="28" spans="1:4" x14ac:dyDescent="0.25">
      <c r="A28" s="73" t="s">
        <v>16</v>
      </c>
      <c r="B28" s="74">
        <v>985837821</v>
      </c>
      <c r="C28" s="28">
        <v>141683787.12</v>
      </c>
    </row>
    <row r="29" spans="1:4" x14ac:dyDescent="0.25">
      <c r="A29" s="75" t="s">
        <v>17</v>
      </c>
      <c r="B29" s="76">
        <v>197027556</v>
      </c>
      <c r="C29" s="27">
        <v>14161031.34</v>
      </c>
    </row>
    <row r="30" spans="1:4" x14ac:dyDescent="0.25">
      <c r="A30" s="75" t="s">
        <v>18</v>
      </c>
      <c r="B30" s="76">
        <v>478119359</v>
      </c>
      <c r="C30" s="27">
        <v>90859537</v>
      </c>
    </row>
    <row r="31" spans="1:4" x14ac:dyDescent="0.25">
      <c r="A31" s="75" t="s">
        <v>19</v>
      </c>
      <c r="B31" s="76">
        <v>5908769</v>
      </c>
      <c r="C31" s="27">
        <v>4094940</v>
      </c>
    </row>
    <row r="32" spans="1:4" x14ac:dyDescent="0.25">
      <c r="A32" s="75" t="s">
        <v>20</v>
      </c>
      <c r="B32" s="76">
        <v>5147040</v>
      </c>
      <c r="C32" s="27">
        <v>-1694329.12</v>
      </c>
    </row>
    <row r="33" spans="1:5" x14ac:dyDescent="0.25">
      <c r="A33" s="75" t="s">
        <v>21</v>
      </c>
      <c r="B33" s="76">
        <v>10000000</v>
      </c>
      <c r="C33" s="76">
        <v>-4636569.1900000004</v>
      </c>
      <c r="E33" s="27"/>
    </row>
    <row r="34" spans="1:5" x14ac:dyDescent="0.25">
      <c r="A34" s="75" t="s">
        <v>22</v>
      </c>
      <c r="B34" s="76">
        <v>11950000</v>
      </c>
      <c r="C34" s="27">
        <v>-2105069.19</v>
      </c>
    </row>
    <row r="35" spans="1:5" x14ac:dyDescent="0.25">
      <c r="A35" s="75" t="s">
        <v>23</v>
      </c>
      <c r="B35" s="76">
        <v>203795224</v>
      </c>
      <c r="C35" s="27">
        <v>12280241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28724005.280000001</v>
      </c>
    </row>
    <row r="38" spans="1:5" x14ac:dyDescent="0.25">
      <c r="A38" s="73" t="s">
        <v>25</v>
      </c>
      <c r="B38" s="74">
        <v>8068286536</v>
      </c>
      <c r="C38" s="78">
        <v>-162098000</v>
      </c>
    </row>
    <row r="39" spans="1:5" x14ac:dyDescent="0.25">
      <c r="A39" s="75" t="s">
        <v>26</v>
      </c>
      <c r="B39" s="76">
        <v>8018531045</v>
      </c>
      <c r="C39" s="77">
        <v>-171810000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-288000</v>
      </c>
    </row>
    <row r="46" spans="1:5" x14ac:dyDescent="0.25">
      <c r="A46" s="75" t="s">
        <v>46</v>
      </c>
      <c r="B46" s="76">
        <v>37917748</v>
      </c>
      <c r="C46" s="77">
        <v>10000000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-180327020.68000001</v>
      </c>
    </row>
    <row r="55" spans="1:3" x14ac:dyDescent="0.25">
      <c r="A55" s="75" t="s">
        <v>29</v>
      </c>
      <c r="B55" s="76">
        <v>33435043</v>
      </c>
      <c r="C55" s="27">
        <v>22891353</v>
      </c>
    </row>
    <row r="56" spans="1:3" x14ac:dyDescent="0.25">
      <c r="A56" s="75" t="s">
        <v>102</v>
      </c>
      <c r="B56" s="76">
        <v>7273052</v>
      </c>
      <c r="C56" s="77">
        <v>674702.32</v>
      </c>
    </row>
    <row r="57" spans="1:3" x14ac:dyDescent="0.25">
      <c r="A57" s="75" t="s">
        <v>31</v>
      </c>
      <c r="B57" s="76">
        <v>5000000</v>
      </c>
      <c r="C57" s="77">
        <v>2000000</v>
      </c>
    </row>
    <row r="58" spans="1:3" x14ac:dyDescent="0.25">
      <c r="A58" s="75" t="s">
        <v>32</v>
      </c>
      <c r="B58" s="76">
        <v>12600000</v>
      </c>
      <c r="C58" s="77">
        <v>517804</v>
      </c>
    </row>
    <row r="59" spans="1:3" x14ac:dyDescent="0.25">
      <c r="A59" s="75" t="s">
        <v>33</v>
      </c>
      <c r="B59" s="76">
        <v>43026480</v>
      </c>
      <c r="C59" s="27">
        <v>-5840508</v>
      </c>
    </row>
    <row r="60" spans="1:3" x14ac:dyDescent="0.25">
      <c r="A60" s="75" t="s">
        <v>55</v>
      </c>
      <c r="B60" s="77">
        <v>500000000</v>
      </c>
      <c r="C60" s="27">
        <v>-325364771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-25398158</v>
      </c>
    </row>
    <row r="63" spans="1:3" x14ac:dyDescent="0.25">
      <c r="A63" s="75" t="s">
        <v>57</v>
      </c>
      <c r="B63" s="76">
        <v>1000000</v>
      </c>
      <c r="C63" s="27">
        <v>150192557</v>
      </c>
    </row>
    <row r="64" spans="1:3" x14ac:dyDescent="0.25">
      <c r="A64" s="73" t="s">
        <v>58</v>
      </c>
      <c r="B64" s="74">
        <v>2553625496</v>
      </c>
      <c r="C64" s="28">
        <v>-1266061734</v>
      </c>
    </row>
    <row r="65" spans="1:3" x14ac:dyDescent="0.25">
      <c r="A65" s="75" t="s">
        <v>59</v>
      </c>
      <c r="B65" s="76">
        <v>2553625496</v>
      </c>
      <c r="C65" s="27">
        <v>-1266061734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-3940139288.1499996</v>
      </c>
    </row>
    <row r="90" spans="1:3" ht="15.75" thickBot="1" x14ac:dyDescent="0.3"/>
    <row r="91" spans="1:3" ht="30.75" thickBot="1" x14ac:dyDescent="0.3">
      <c r="A91" s="114" t="s">
        <v>105</v>
      </c>
    </row>
    <row r="92" spans="1:3" ht="45.75" thickBot="1" x14ac:dyDescent="0.3">
      <c r="A92" s="85" t="s">
        <v>106</v>
      </c>
    </row>
    <row r="93" spans="1:3" ht="75.75" thickBot="1" x14ac:dyDescent="0.3">
      <c r="A93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4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2023-07-03T13:11:23Z</cp:lastPrinted>
  <dcterms:created xsi:type="dcterms:W3CDTF">2018-04-17T18:57:16Z</dcterms:created>
  <dcterms:modified xsi:type="dcterms:W3CDTF">2023-07-03T13:12:51Z</dcterms:modified>
</cp:coreProperties>
</file>