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lorian\Downloads\"/>
    </mc:Choice>
  </mc:AlternateContent>
  <bookViews>
    <workbookView xWindow="10125" yWindow="-75" windowWidth="15225" windowHeight="11880"/>
  </bookViews>
  <sheets>
    <sheet name="Plantilla Ejecución, MARZO 2022" sheetId="12" r:id="rId1"/>
    <sheet name="PRESUPUESTO APROBADO 2022" sheetId="13" r:id="rId2"/>
  </sheets>
  <definedNames>
    <definedName name="_xlnm.Print_Area" localSheetId="0">'Plantilla Ejecución, MARZO 2022'!$A$1:$P$120</definedName>
    <definedName name="_xlnm.Print_Area" localSheetId="1">'PRESUPUESTO APROBADO 2022'!$A$1:$C$93</definedName>
  </definedNames>
  <calcPr calcId="162913"/>
</workbook>
</file>

<file path=xl/calcChain.xml><?xml version="1.0" encoding="utf-8"?>
<calcChain xmlns="http://schemas.openxmlformats.org/spreadsheetml/2006/main">
  <c r="C83" i="13" l="1"/>
  <c r="C80" i="13"/>
  <c r="C69" i="13"/>
  <c r="C64" i="13"/>
  <c r="C54" i="13"/>
  <c r="C85" i="13" s="1"/>
  <c r="C47" i="13"/>
  <c r="C38" i="13"/>
  <c r="C28" i="13"/>
  <c r="C18" i="13"/>
  <c r="C12" i="13"/>
  <c r="E94" i="12"/>
  <c r="E92" i="12"/>
  <c r="E91" i="12"/>
  <c r="E89" i="12"/>
  <c r="E88" i="12"/>
  <c r="D87" i="12"/>
  <c r="E87" i="12" s="1"/>
  <c r="D93" i="12"/>
  <c r="E93" i="12" s="1"/>
  <c r="D90" i="12"/>
  <c r="E90" i="12" s="1"/>
  <c r="E82" i="12"/>
  <c r="E83" i="12"/>
  <c r="E84" i="12"/>
  <c r="E81" i="12"/>
  <c r="D80" i="12"/>
  <c r="E80" i="12" s="1"/>
  <c r="E76" i="12"/>
  <c r="E77" i="12"/>
  <c r="E78" i="12"/>
  <c r="E79" i="12"/>
  <c r="E75" i="12"/>
  <c r="E74" i="12"/>
  <c r="D69" i="12"/>
  <c r="D74" i="12"/>
  <c r="E71" i="12"/>
  <c r="E72" i="12"/>
  <c r="E73" i="12"/>
  <c r="E70" i="12"/>
  <c r="E69" i="12"/>
  <c r="E59" i="12"/>
  <c r="E60" i="12"/>
  <c r="E61" i="12"/>
  <c r="E62" i="12"/>
  <c r="E63" i="12"/>
  <c r="E64" i="12"/>
  <c r="E65" i="12"/>
  <c r="E66" i="12"/>
  <c r="E67" i="12"/>
  <c r="E68" i="12"/>
  <c r="E58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D57" i="12"/>
  <c r="E41" i="12"/>
  <c r="D40" i="12"/>
  <c r="E32" i="12"/>
  <c r="E33" i="12"/>
  <c r="E34" i="12"/>
  <c r="E35" i="12"/>
  <c r="E36" i="12"/>
  <c r="E37" i="12"/>
  <c r="E38" i="12"/>
  <c r="E39" i="12"/>
  <c r="E31" i="12"/>
  <c r="D30" i="12"/>
  <c r="E22" i="12"/>
  <c r="E23" i="12"/>
  <c r="E24" i="12"/>
  <c r="E25" i="12"/>
  <c r="E26" i="12"/>
  <c r="E27" i="12"/>
  <c r="E28" i="12"/>
  <c r="E29" i="12"/>
  <c r="E21" i="12"/>
  <c r="D20" i="12"/>
  <c r="E15" i="12"/>
  <c r="E16" i="12"/>
  <c r="E17" i="12"/>
  <c r="E18" i="12"/>
  <c r="E19" i="12"/>
  <c r="D14" i="12"/>
  <c r="D85" i="12" l="1"/>
  <c r="D95" i="12"/>
  <c r="C57" i="12"/>
  <c r="E57" i="12" s="1"/>
  <c r="C20" i="12"/>
  <c r="C14" i="12"/>
  <c r="C30" i="12"/>
  <c r="C40" i="12"/>
  <c r="C95" i="12"/>
  <c r="D96" i="12" l="1"/>
  <c r="C85" i="12"/>
  <c r="C96" i="12" s="1"/>
  <c r="B83" i="13"/>
  <c r="B80" i="13"/>
  <c r="B77" i="13"/>
  <c r="B69" i="13"/>
  <c r="B64" i="13"/>
  <c r="B54" i="13"/>
  <c r="B47" i="13"/>
  <c r="B38" i="13"/>
  <c r="B28" i="13"/>
  <c r="B18" i="13"/>
  <c r="B12" i="13"/>
  <c r="B85" i="13" l="1"/>
  <c r="E95" i="12" l="1"/>
  <c r="B95" i="12"/>
  <c r="B40" i="12" l="1"/>
  <c r="E40" i="12" s="1"/>
  <c r="B30" i="12"/>
  <c r="E30" i="12" s="1"/>
  <c r="B20" i="12"/>
  <c r="E20" i="12" s="1"/>
  <c r="B14" i="12"/>
  <c r="E14" i="12" s="1"/>
  <c r="E85" i="12" l="1"/>
  <c r="E96" i="12" s="1"/>
  <c r="B85" i="12"/>
  <c r="B96" i="12" s="1"/>
</calcChain>
</file>

<file path=xl/sharedStrings.xml><?xml version="1.0" encoding="utf-8"?>
<sst xmlns="http://schemas.openxmlformats.org/spreadsheetml/2006/main" count="195" uniqueCount="120">
  <si>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</si>
  <si>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</si>
  <si>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</si>
  <si>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</si>
  <si>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</si>
  <si>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</si>
  <si>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</si>
  <si>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</si>
  <si>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</si>
  <si>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</si>
  <si>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</si>
  <si>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</si>
  <si>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</si>
  <si>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</si>
  <si>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</si>
  <si>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</si>
  <si>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</si>
  <si>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</si>
  <si>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</si>
  <si>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</si>
  <si>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</si>
  <si>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</si>
  <si>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</si>
  <si>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</si>
  <si>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</si>
  <si>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</si>
  <si>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</si>
  <si>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</si>
  <si>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</si>
  <si>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</si>
  <si>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</si>
  <si>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</si>
  <si>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</si>
  <si>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</si>
  <si>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</si>
  <si>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</si>
  <si>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</si>
  <si>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</si>
  <si>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</si>
  <si>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</si>
  <si>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</si>
  <si>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</si>
  <si>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</si>
  <si>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</si>
  <si>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</si>
  <si>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</si>
  <si>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</si>
  <si>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</si>
  <si>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</si>
  <si>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</si>
  <si>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</si>
  <si>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</si>
  <si>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</si>
  <si>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</si>
  <si>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</si>
  <si>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</si>
  <si>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</si>
  <si>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</si>
  <si>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</si>
  <si>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</si>
  <si>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</si>
  <si>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</si>
  <si>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</si>
  <si>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</si>
  <si>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</si>
  <si>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</si>
  <si>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</si>
  <si>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</si>
  <si>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</si>
  <si>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</si>
  <si>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</si>
  <si>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</si>
  <si>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</si>
  <si>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</si>
  <si>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</si>
  <si>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</si>
  <si>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</si>
  <si>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</si>
  <si>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</si>
  <si>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</si>
  <si>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</si>
  <si>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</si>
  <si>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</si>
  <si>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</si>
  <si>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</si>
  <si>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</si>
  <si>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</si>
  <si>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</si>
  <si>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</si>
  <si>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</si>
  <si>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</si>
  <si>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</si>
  <si>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</si>
  <si>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</si>
  <si>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</si>
  <si>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</si>
  <si>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</si>
  <si>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</si>
  <si>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</si>
  <si>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</si>
  <si>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1er. Teniente Contadora ERD.</t>
  </si>
  <si>
    <t>Sub Directora de Presupuesto, MIDE.</t>
  </si>
  <si>
    <t>Mayor, ERD</t>
  </si>
  <si>
    <t>Directora General Financiera de este Ministerio de Defensa.</t>
  </si>
  <si>
    <t>Año 2022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</si>
  <si>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</si>
  <si>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</si>
  <si>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</si>
  <si>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</si>
  <si>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</si>
  <si>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</si>
  <si>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</si>
  <si>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</si>
  <si>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</si>
  <si>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Sub Director de Auditoria, MIDE.</t>
  </si>
  <si>
    <t xml:space="preserve">    Capitan de Corbeta Contador, ARD.</t>
  </si>
  <si>
    <t>Marzo</t>
  </si>
  <si>
    <t>Fecha de registro: hasta el 31 deMarzo 2022</t>
  </si>
  <si>
    <t>Fecha de imputación: desde el 01 de Marzo  del 2022</t>
  </si>
  <si>
    <t>SHEILLA P. HENRÌQUEZ PAULINO,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</si>
</sst>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31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3" applyFont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0" xfId="3" applyFont="1" applyAlignment="1">
      <alignment horizontal="left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3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2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3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4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14" fillId="0" borderId="0" xfId="3" applyFont="1" applyAlignment="1"/>
    <xf numFmtId="0" fontId="13" fillId="0" borderId="0" xfId="0" applyFont="1" applyAlignment="1"/>
    <xf numFmtId="0" fontId="13" fillId="0" borderId="0" xfId="3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0" fontId="17" fillId="0" borderId="0" xfId="0" applyFont="1" applyBorder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top" wrapText="1" readingOrder="1"/>
    </xf>
    <xf numFmtId="0" fontId="19" fillId="0" borderId="0" xfId="0" applyFont="1" applyAlignment="1">
      <alignment vertical="top" wrapText="1" readingOrder="1"/>
    </xf>
    <xf numFmtId="0" fontId="19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vertical="center" wrapText="1"/>
    </xf>
    <xf numFmtId="43" fontId="20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3" fillId="0" borderId="0" xfId="3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3" applyFont="1" applyAlignment="1">
      <alignment horizontal="center"/>
    </xf>
    <xf numFmtId="0" fontId="13" fillId="0" borderId="0" xfId="3" applyFont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17" fillId="0" borderId="3" xfId="0" applyFont="1" applyBorder="1" applyAlignment="1">
      <alignment horizontal="center" vertical="top" wrapText="1" readingOrder="1"/>
    </xf>
    <xf numFmtId="0" fontId="17" fillId="0" borderId="0" xfId="0" applyFont="1" applyBorder="1" applyAlignment="1">
      <alignment horizontal="center" vertical="top" wrapText="1" readingOrder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 readingOrder="1"/>
    </xf>
    <xf numFmtId="0" fontId="19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1</xdr:row>
      <xdr:rowOff>0</xdr:rowOff>
    </xdr:from>
    <xdr:to>
      <xdr:col>15</xdr:col>
      <xdr:colOff>360405</xdr:colOff>
      <xdr:row>3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285750</xdr:colOff>
      <xdr:row>0</xdr:row>
      <xdr:rowOff>133349</xdr:rowOff>
    </xdr:from>
    <xdr:to>
      <xdr:col>0</xdr:col>
      <xdr:colOff>2203450</xdr:colOff>
      <xdr:row>6</xdr:row>
      <xdr:rowOff>47624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33349"/>
          <a:ext cx="1917700" cy="121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325318</xdr:colOff>
      <xdr:row>0</xdr:row>
      <xdr:rowOff>100867</xdr:rowOff>
    </xdr:from>
    <xdr:to>
      <xdr:col>10</xdr:col>
      <xdr:colOff>618702</xdr:colOff>
      <xdr:row>6</xdr:row>
      <xdr:rowOff>47624</xdr:rowOff>
    </xdr:to>
    <xdr:pic>
      <xdr:nvPicPr>
        <xdr:cNvPr id="8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11193" y="100867"/>
          <a:ext cx="2468259" cy="1248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</xdr:row>
      <xdr:rowOff>56591</xdr:rowOff>
    </xdr:from>
    <xdr:to>
      <xdr:col>0</xdr:col>
      <xdr:colOff>1708897</xdr:colOff>
      <xdr:row>3</xdr:row>
      <xdr:rowOff>212913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647" y="247091"/>
          <a:ext cx="1619250" cy="705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377637</xdr:colOff>
      <xdr:row>1</xdr:row>
      <xdr:rowOff>178173</xdr:rowOff>
    </xdr:from>
    <xdr:to>
      <xdr:col>2</xdr:col>
      <xdr:colOff>934571</xdr:colOff>
      <xdr:row>4</xdr:row>
      <xdr:rowOff>16248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6902" y="368673"/>
          <a:ext cx="1733551" cy="656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19"/>
  <sheetViews>
    <sheetView showGridLines="0" tabSelected="1" view="pageBreakPreview" zoomScale="60" workbookViewId="0">
      <selection activeCell="E117" sqref="E117"/>
    </sheetView>
  </sheetViews>
  <sheetFormatPr baseColWidth="10" defaultRowHeight="15" x14ac:dyDescent="0.25"/>
  <cols>
    <col min="1" max="1" width="93.28515625" style="11" customWidth="1"/>
    <col min="2" max="3" width="21.140625" style="11" bestFit="1" customWidth="1"/>
    <col min="4" max="4" width="21.5703125" style="11" bestFit="1" customWidth="1"/>
    <col min="5" max="5" width="22.28515625" style="11" bestFit="1" customWidth="1"/>
    <col min="6" max="6" width="16" style="11" bestFit="1" customWidth="1"/>
    <col min="7" max="7" width="16" style="11" customWidth="1"/>
    <col min="8" max="8" width="16.28515625" style="11" customWidth="1"/>
    <col min="9" max="9" width="16" style="11" customWidth="1"/>
    <col min="10" max="10" width="16.5703125" style="11" customWidth="1"/>
    <col min="11" max="12" width="15.7109375" style="11" customWidth="1"/>
    <col min="13" max="13" width="18.5703125" style="11" customWidth="1"/>
    <col min="14" max="14" width="19.7109375" style="11" customWidth="1"/>
    <col min="15" max="15" width="16.85546875" style="11" customWidth="1"/>
    <col min="16" max="16" width="15.5703125" style="11" customWidth="1"/>
    <col min="17" max="17" width="11.42578125" style="11"/>
    <col min="18" max="18" width="96.7109375" style="11" bestFit="1" customWidth="1"/>
    <col min="19" max="19" width="11.42578125" style="11"/>
    <col min="20" max="27" width="6" style="11" bestFit="1" customWidth="1"/>
    <col min="28" max="29" width="7" style="11" bestFit="1" customWidth="1"/>
    <col min="30" max="16384" width="11.42578125" style="11"/>
  </cols>
  <sheetData>
    <row r="2" spans="1:29" ht="18.75" x14ac:dyDescent="0.25">
      <c r="A2" s="118" t="s">
        <v>83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29" ht="18.75" x14ac:dyDescent="0.25">
      <c r="A3" s="118">
        <v>2022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29" ht="15.75" x14ac:dyDescent="0.25">
      <c r="A4" s="119" t="s">
        <v>82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29" x14ac:dyDescent="0.25">
      <c r="A5" s="120" t="s">
        <v>36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9" ht="18.75" x14ac:dyDescent="0.3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spans="1:29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</row>
    <row r="8" spans="1:29" ht="18.75" x14ac:dyDescent="0.3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30"/>
      <c r="L8" s="55"/>
      <c r="M8" s="30"/>
      <c r="N8" s="30"/>
      <c r="O8" s="30"/>
      <c r="P8" s="30"/>
      <c r="R8" s="16"/>
    </row>
    <row r="9" spans="1:29" ht="18.75" x14ac:dyDescent="0.3">
      <c r="A9" s="33"/>
      <c r="B9" s="33"/>
      <c r="C9" s="67"/>
      <c r="D9" s="99"/>
      <c r="E9" s="33"/>
      <c r="F9" s="33"/>
      <c r="G9" s="33"/>
      <c r="H9" s="33"/>
      <c r="I9" s="33"/>
      <c r="J9" s="33"/>
      <c r="K9" s="34"/>
      <c r="L9" s="55"/>
      <c r="M9" s="34"/>
      <c r="N9" s="34"/>
      <c r="O9" s="34"/>
      <c r="P9" s="34"/>
      <c r="R9" s="16"/>
    </row>
    <row r="10" spans="1:29" ht="18.75" x14ac:dyDescent="0.3">
      <c r="A10" s="33"/>
      <c r="B10" s="33"/>
      <c r="C10" s="67"/>
      <c r="D10" s="99"/>
      <c r="E10" s="33"/>
      <c r="F10" s="33"/>
      <c r="G10" s="33"/>
      <c r="H10" s="33"/>
      <c r="I10" s="33"/>
      <c r="J10" s="33"/>
      <c r="K10" s="34"/>
      <c r="L10" s="55"/>
      <c r="M10" s="34"/>
      <c r="N10" s="34"/>
      <c r="O10" s="34"/>
      <c r="P10" s="34"/>
      <c r="R10" s="16"/>
    </row>
    <row r="11" spans="1:29" ht="18.75" x14ac:dyDescent="0.3">
      <c r="A11" s="33"/>
      <c r="B11" s="33"/>
      <c r="C11" s="67"/>
      <c r="D11" s="99"/>
      <c r="E11" s="33"/>
      <c r="F11" s="33"/>
      <c r="G11" s="33"/>
      <c r="H11" s="33"/>
      <c r="I11" s="33"/>
      <c r="J11" s="33"/>
      <c r="K11" s="34"/>
      <c r="L11" s="55"/>
      <c r="M11" s="34"/>
      <c r="N11" s="34"/>
      <c r="O11" s="34"/>
      <c r="P11" s="34"/>
      <c r="R11" s="16"/>
    </row>
    <row r="12" spans="1:29" ht="15.75" x14ac:dyDescent="0.25">
      <c r="A12" s="19" t="s">
        <v>0</v>
      </c>
      <c r="B12" s="20" t="s">
        <v>81</v>
      </c>
      <c r="C12" s="96" t="s">
        <v>113</v>
      </c>
      <c r="D12" s="104" t="s">
        <v>116</v>
      </c>
      <c r="E12" s="20" t="s">
        <v>96</v>
      </c>
      <c r="F12" s="20"/>
      <c r="G12" s="20"/>
      <c r="H12" s="20"/>
      <c r="I12" s="20"/>
      <c r="J12" s="20"/>
      <c r="K12" s="20"/>
      <c r="L12" s="20"/>
      <c r="N12" s="43"/>
      <c r="O12" s="43"/>
      <c r="P12" s="43"/>
      <c r="AB12" s="25"/>
      <c r="AC12" s="25"/>
    </row>
    <row r="13" spans="1:29" ht="12.75" customHeight="1" x14ac:dyDescent="0.25">
      <c r="A13" s="12" t="s">
        <v>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N13" s="50"/>
      <c r="O13" s="50"/>
      <c r="P13" s="50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ht="24" customHeight="1" x14ac:dyDescent="0.25">
      <c r="A14" s="14" t="s">
        <v>2</v>
      </c>
      <c r="B14" s="22">
        <f>+B15+B16+B17+B18+B19</f>
        <v>86377729.900000006</v>
      </c>
      <c r="C14" s="22">
        <f>+C15+C16+C17+C18+C19</f>
        <v>88517064.310000002</v>
      </c>
      <c r="D14" s="22">
        <f>+D15+D16+D19</f>
        <v>89521442.469999999</v>
      </c>
      <c r="E14" s="22">
        <f>+B14+C14+D14</f>
        <v>264416236.68000001</v>
      </c>
      <c r="F14" s="22"/>
      <c r="G14" s="22"/>
      <c r="H14" s="22"/>
      <c r="I14" s="22"/>
      <c r="J14" s="22"/>
      <c r="K14" s="22"/>
      <c r="L14" s="22"/>
      <c r="N14" s="51"/>
      <c r="O14" s="51"/>
      <c r="P14" s="51"/>
      <c r="T14" s="24"/>
    </row>
    <row r="15" spans="1:29" x14ac:dyDescent="0.25">
      <c r="A15" s="15" t="s">
        <v>3</v>
      </c>
      <c r="B15" s="28">
        <v>83219862.640000001</v>
      </c>
      <c r="C15" s="28">
        <v>85331486.200000003</v>
      </c>
      <c r="D15" s="28">
        <v>86340603.379999995</v>
      </c>
      <c r="E15" s="28">
        <f>SUM(B15:D15)</f>
        <v>254891952.22</v>
      </c>
      <c r="F15" s="28"/>
      <c r="G15" s="28"/>
      <c r="H15" s="28"/>
      <c r="I15" s="28"/>
      <c r="J15" s="28"/>
      <c r="K15" s="23"/>
      <c r="L15" s="23"/>
      <c r="N15" s="28"/>
      <c r="O15" s="28"/>
      <c r="P15" s="28"/>
    </row>
    <row r="16" spans="1:29" x14ac:dyDescent="0.25">
      <c r="A16" s="15" t="s">
        <v>4</v>
      </c>
      <c r="B16" s="28">
        <v>2249789.5</v>
      </c>
      <c r="C16" s="28">
        <v>2265363.25</v>
      </c>
      <c r="D16" s="28">
        <v>2269103</v>
      </c>
      <c r="E16" s="28">
        <f>SUM(B16:D16)</f>
        <v>6784255.75</v>
      </c>
      <c r="F16" s="28"/>
      <c r="G16" s="28"/>
      <c r="H16" s="28"/>
      <c r="I16" s="28"/>
      <c r="J16" s="28"/>
      <c r="K16" s="28"/>
      <c r="L16" s="28"/>
      <c r="N16" s="28"/>
      <c r="O16" s="28"/>
      <c r="P16" s="28"/>
    </row>
    <row r="17" spans="1:16" x14ac:dyDescent="0.25">
      <c r="A17" s="15" t="s">
        <v>85</v>
      </c>
      <c r="B17" s="26">
        <v>0</v>
      </c>
      <c r="C17" s="28">
        <v>0</v>
      </c>
      <c r="D17" s="28">
        <v>0</v>
      </c>
      <c r="E17" s="26">
        <f>SUM(B17:D17)</f>
        <v>0</v>
      </c>
      <c r="F17" s="26"/>
      <c r="G17" s="26"/>
      <c r="H17" s="26"/>
      <c r="I17" s="26"/>
      <c r="J17" s="26"/>
      <c r="K17" s="28"/>
      <c r="L17" s="28"/>
      <c r="N17" s="26"/>
      <c r="O17" s="26"/>
      <c r="P17" s="26"/>
    </row>
    <row r="18" spans="1:16" ht="15.75" customHeight="1" x14ac:dyDescent="0.25">
      <c r="A18" s="15" t="s">
        <v>5</v>
      </c>
      <c r="B18" s="26">
        <v>0</v>
      </c>
      <c r="C18" s="28">
        <v>0</v>
      </c>
      <c r="D18" s="28">
        <v>0</v>
      </c>
      <c r="E18" s="26">
        <f>SUM(B18:D18)</f>
        <v>0</v>
      </c>
      <c r="F18" s="26"/>
      <c r="G18" s="26"/>
      <c r="H18" s="26"/>
      <c r="I18" s="26"/>
      <c r="J18" s="26"/>
      <c r="K18" s="28"/>
      <c r="L18" s="28"/>
      <c r="N18" s="26"/>
      <c r="O18" s="26"/>
      <c r="P18" s="26"/>
    </row>
    <row r="19" spans="1:16" ht="18" customHeight="1" x14ac:dyDescent="0.25">
      <c r="A19" s="15" t="s">
        <v>6</v>
      </c>
      <c r="B19" s="28">
        <v>908077.76</v>
      </c>
      <c r="C19" s="28">
        <v>920214.86</v>
      </c>
      <c r="D19" s="28">
        <v>911736.09</v>
      </c>
      <c r="E19" s="28">
        <f>SUM(B19:D19)</f>
        <v>2740028.71</v>
      </c>
      <c r="F19" s="28"/>
      <c r="G19" s="28"/>
      <c r="H19" s="28"/>
      <c r="I19" s="28"/>
      <c r="J19" s="28"/>
      <c r="K19" s="28"/>
      <c r="L19" s="28"/>
      <c r="N19" s="28"/>
      <c r="O19" s="28"/>
      <c r="P19" s="28"/>
    </row>
    <row r="20" spans="1:16" ht="21" customHeight="1" x14ac:dyDescent="0.25">
      <c r="A20" s="14" t="s">
        <v>7</v>
      </c>
      <c r="B20" s="29">
        <f>+B21+B22+B23+B24+B25+B26+B27+B28+B29</f>
        <v>13455356.91</v>
      </c>
      <c r="C20" s="29">
        <f>+C21+C22+C23+C24+C25+C26+C27+C28+C29</f>
        <v>13506518.169999998</v>
      </c>
      <c r="D20" s="29">
        <f>+D21+D22+D23+D24+D25+D26+D27+D28+D29</f>
        <v>19863606.969999999</v>
      </c>
      <c r="E20" s="29">
        <f>+C20+B20+D20</f>
        <v>46825482.049999997</v>
      </c>
      <c r="F20" s="29"/>
      <c r="G20" s="29"/>
      <c r="H20" s="29"/>
      <c r="I20" s="29"/>
      <c r="J20" s="29"/>
      <c r="K20" s="29"/>
      <c r="L20" s="29"/>
      <c r="N20" s="29"/>
      <c r="O20" s="29"/>
      <c r="P20" s="29"/>
    </row>
    <row r="21" spans="1:16" ht="15.75" customHeight="1" x14ac:dyDescent="0.25">
      <c r="A21" s="15" t="s">
        <v>8</v>
      </c>
      <c r="B21" s="28">
        <v>7137215.0099999998</v>
      </c>
      <c r="C21" s="28">
        <v>7965904.6399999997</v>
      </c>
      <c r="D21" s="28">
        <v>10408192.25</v>
      </c>
      <c r="E21" s="28">
        <f>SUM(B21:D21)</f>
        <v>25511311.899999999</v>
      </c>
      <c r="F21" s="28"/>
      <c r="G21" s="28"/>
      <c r="H21" s="28"/>
      <c r="I21" s="28"/>
      <c r="J21" s="28"/>
      <c r="K21" s="28"/>
      <c r="L21" s="28"/>
      <c r="N21" s="28"/>
      <c r="O21" s="28"/>
      <c r="P21" s="28"/>
    </row>
    <row r="22" spans="1:16" x14ac:dyDescent="0.25">
      <c r="A22" s="15" t="s">
        <v>9</v>
      </c>
      <c r="B22" s="26">
        <v>0</v>
      </c>
      <c r="C22" s="28">
        <v>0</v>
      </c>
      <c r="D22" s="28">
        <v>543331</v>
      </c>
      <c r="E22" s="28">
        <f t="shared" ref="E22:E29" si="0">SUM(B22:D22)</f>
        <v>543331</v>
      </c>
      <c r="F22" s="28"/>
      <c r="G22" s="28"/>
      <c r="H22" s="28"/>
      <c r="I22" s="28"/>
      <c r="J22" s="28"/>
      <c r="K22" s="28"/>
      <c r="L22" s="28"/>
      <c r="N22" s="26"/>
      <c r="O22" s="31"/>
      <c r="P22" s="28"/>
    </row>
    <row r="23" spans="1:16" x14ac:dyDescent="0.25">
      <c r="A23" s="15" t="s">
        <v>10</v>
      </c>
      <c r="B23" s="28">
        <v>4465562.3600000003</v>
      </c>
      <c r="C23" s="28">
        <v>4071564.76</v>
      </c>
      <c r="D23" s="26">
        <v>5017046.18</v>
      </c>
      <c r="E23" s="26">
        <f t="shared" si="0"/>
        <v>13554173.300000001</v>
      </c>
      <c r="F23" s="28"/>
      <c r="G23" s="28"/>
      <c r="H23" s="28"/>
      <c r="I23" s="28"/>
      <c r="J23" s="28"/>
      <c r="K23" s="28"/>
      <c r="L23" s="28"/>
      <c r="N23" s="28"/>
      <c r="O23" s="28"/>
      <c r="P23" s="28"/>
    </row>
    <row r="24" spans="1:16" ht="18" customHeight="1" x14ac:dyDescent="0.25">
      <c r="A24" s="15" t="s">
        <v>11</v>
      </c>
      <c r="B24" s="26">
        <v>0</v>
      </c>
      <c r="C24" s="28">
        <v>75000</v>
      </c>
      <c r="D24" s="28">
        <v>0</v>
      </c>
      <c r="E24" s="26">
        <f t="shared" si="0"/>
        <v>75000</v>
      </c>
      <c r="F24" s="28"/>
      <c r="G24" s="28"/>
      <c r="H24" s="28"/>
      <c r="I24" s="28"/>
      <c r="J24" s="28"/>
      <c r="K24" s="28"/>
      <c r="L24" s="28"/>
      <c r="N24" s="26"/>
      <c r="O24" s="28"/>
      <c r="P24" s="28"/>
    </row>
    <row r="25" spans="1:16" x14ac:dyDescent="0.25">
      <c r="A25" s="15" t="s">
        <v>12</v>
      </c>
      <c r="B25" s="28">
        <v>433600.33</v>
      </c>
      <c r="C25" s="28">
        <v>433600.33</v>
      </c>
      <c r="D25" s="28">
        <v>426600.33</v>
      </c>
      <c r="E25" s="28">
        <f t="shared" si="0"/>
        <v>1293800.99</v>
      </c>
      <c r="F25" s="28"/>
      <c r="G25" s="28"/>
      <c r="H25" s="28"/>
      <c r="I25" s="28"/>
      <c r="J25" s="28"/>
      <c r="K25" s="28"/>
      <c r="L25" s="28"/>
      <c r="N25" s="28"/>
      <c r="O25" s="28"/>
      <c r="P25" s="28"/>
    </row>
    <row r="26" spans="1:16" ht="19.5" customHeight="1" x14ac:dyDescent="0.25">
      <c r="A26" s="15" t="s">
        <v>13</v>
      </c>
      <c r="B26" s="26">
        <v>0</v>
      </c>
      <c r="C26" s="28">
        <v>0</v>
      </c>
      <c r="D26" s="28">
        <v>0</v>
      </c>
      <c r="E26" s="28">
        <f t="shared" si="0"/>
        <v>0</v>
      </c>
      <c r="F26" s="28"/>
      <c r="G26" s="28"/>
      <c r="H26" s="28"/>
      <c r="I26" s="28"/>
      <c r="J26" s="28"/>
      <c r="K26" s="28"/>
      <c r="L26" s="28"/>
      <c r="N26" s="26"/>
      <c r="O26" s="28"/>
      <c r="P26" s="28"/>
    </row>
    <row r="27" spans="1:16" ht="42.75" customHeight="1" x14ac:dyDescent="0.25">
      <c r="A27" s="15" t="s">
        <v>14</v>
      </c>
      <c r="B27" s="28">
        <v>1418979.21</v>
      </c>
      <c r="C27" s="28">
        <v>144000</v>
      </c>
      <c r="D27" s="28">
        <v>2870824.07</v>
      </c>
      <c r="E27" s="28">
        <f t="shared" si="0"/>
        <v>4433803.2799999993</v>
      </c>
      <c r="F27" s="28"/>
      <c r="G27" s="28"/>
      <c r="H27" s="28"/>
      <c r="I27" s="28"/>
      <c r="J27" s="28"/>
      <c r="K27" s="28"/>
      <c r="L27" s="28"/>
      <c r="N27" s="26"/>
      <c r="O27" s="28"/>
      <c r="P27" s="28"/>
    </row>
    <row r="28" spans="1:16" x14ac:dyDescent="0.25">
      <c r="A28" s="15" t="s">
        <v>15</v>
      </c>
      <c r="B28" s="28">
        <v>0</v>
      </c>
      <c r="C28" s="28">
        <v>0</v>
      </c>
      <c r="D28" s="28">
        <v>0</v>
      </c>
      <c r="E28" s="26">
        <f t="shared" si="0"/>
        <v>0</v>
      </c>
      <c r="F28" s="28"/>
      <c r="G28" s="28"/>
      <c r="H28" s="28"/>
      <c r="I28" s="28"/>
      <c r="J28" s="28"/>
      <c r="K28" s="28"/>
      <c r="L28" s="28"/>
      <c r="N28" s="28"/>
      <c r="O28" s="28"/>
      <c r="P28" s="28"/>
    </row>
    <row r="29" spans="1:16" ht="20.25" customHeight="1" x14ac:dyDescent="0.25">
      <c r="A29" s="15" t="s">
        <v>40</v>
      </c>
      <c r="B29" s="26">
        <v>0</v>
      </c>
      <c r="C29" s="28">
        <v>816448.44</v>
      </c>
      <c r="D29" s="28">
        <v>597613.14</v>
      </c>
      <c r="E29" s="26">
        <f t="shared" si="0"/>
        <v>1414061.58</v>
      </c>
      <c r="F29" s="28"/>
      <c r="G29" s="28"/>
      <c r="H29" s="28"/>
      <c r="I29" s="28"/>
      <c r="J29" s="28"/>
      <c r="K29" s="28"/>
      <c r="L29" s="28"/>
      <c r="O29" s="28"/>
      <c r="P29" s="28"/>
    </row>
    <row r="30" spans="1:16" ht="15.75" customHeight="1" x14ac:dyDescent="0.25">
      <c r="A30" s="14" t="s">
        <v>16</v>
      </c>
      <c r="B30" s="22">
        <f>+B31+B32+B33+B34+B35+B36+B37+B38+B39</f>
        <v>4231969.72</v>
      </c>
      <c r="C30" s="22">
        <f>+C31+C32+C33+C34+C35+C36+C37+C38+C39</f>
        <v>45105726.909999996</v>
      </c>
      <c r="D30" s="22">
        <f>+D31+D32+D33+D34+D35+D36+D37+D38+D39</f>
        <v>32613401.039999999</v>
      </c>
      <c r="E30" s="29">
        <f>+B30+C30+D30</f>
        <v>81951097.669999987</v>
      </c>
      <c r="F30" s="29"/>
      <c r="G30" s="29"/>
      <c r="H30" s="29"/>
      <c r="I30" s="29"/>
      <c r="J30" s="29"/>
      <c r="K30" s="29"/>
      <c r="L30" s="29"/>
      <c r="N30" s="29"/>
      <c r="O30" s="29"/>
      <c r="P30" s="29"/>
    </row>
    <row r="31" spans="1:16" ht="23.25" customHeight="1" x14ac:dyDescent="0.25">
      <c r="A31" s="15" t="s">
        <v>17</v>
      </c>
      <c r="B31" s="28">
        <v>279378.14</v>
      </c>
      <c r="C31" s="28">
        <v>21928392.690000001</v>
      </c>
      <c r="D31" s="28">
        <v>11267661.060000001</v>
      </c>
      <c r="E31" s="28">
        <f>SUM(B31:D31)</f>
        <v>33475431.890000001</v>
      </c>
      <c r="F31" s="28"/>
      <c r="G31" s="28"/>
      <c r="H31" s="28"/>
      <c r="I31" s="28"/>
      <c r="J31" s="28"/>
      <c r="K31" s="28"/>
      <c r="L31" s="28"/>
      <c r="N31" s="28"/>
      <c r="O31" s="28"/>
      <c r="P31" s="28"/>
    </row>
    <row r="32" spans="1:16" ht="18" customHeight="1" x14ac:dyDescent="0.25">
      <c r="A32" s="15" t="s">
        <v>18</v>
      </c>
      <c r="B32" s="26">
        <v>0</v>
      </c>
      <c r="C32" s="28">
        <v>380432</v>
      </c>
      <c r="D32" s="28">
        <v>36509.199999999997</v>
      </c>
      <c r="E32" s="28">
        <f t="shared" ref="E32:E39" si="1">SUM(B32:D32)</f>
        <v>416941.2</v>
      </c>
      <c r="F32" s="28"/>
      <c r="G32" s="28"/>
      <c r="H32" s="28"/>
      <c r="I32" s="28"/>
      <c r="J32" s="28"/>
      <c r="K32" s="28"/>
      <c r="L32" s="28"/>
      <c r="N32" s="26"/>
      <c r="O32" s="28"/>
      <c r="P32" s="28"/>
    </row>
    <row r="33" spans="1:16" x14ac:dyDescent="0.25">
      <c r="A33" s="15" t="s">
        <v>19</v>
      </c>
      <c r="B33" s="26">
        <v>0</v>
      </c>
      <c r="C33" s="28">
        <v>115640</v>
      </c>
      <c r="D33" s="28">
        <v>828019.1</v>
      </c>
      <c r="E33" s="26">
        <f t="shared" si="1"/>
        <v>943659.1</v>
      </c>
      <c r="F33" s="28"/>
      <c r="G33" s="28"/>
      <c r="H33" s="28"/>
      <c r="I33" s="28"/>
      <c r="J33" s="28"/>
      <c r="K33" s="28"/>
      <c r="L33" s="28"/>
      <c r="N33" s="26"/>
      <c r="O33" s="28"/>
      <c r="P33" s="28"/>
    </row>
    <row r="34" spans="1:16" ht="21" customHeight="1" x14ac:dyDescent="0.25">
      <c r="A34" s="15" t="s">
        <v>20</v>
      </c>
      <c r="B34" s="26">
        <v>0</v>
      </c>
      <c r="C34" s="28">
        <v>0</v>
      </c>
      <c r="D34" s="28">
        <v>17325.04</v>
      </c>
      <c r="E34" s="26">
        <f t="shared" si="1"/>
        <v>17325.04</v>
      </c>
      <c r="F34" s="26"/>
      <c r="G34" s="26"/>
      <c r="H34" s="28"/>
      <c r="I34" s="28"/>
      <c r="J34" s="28"/>
      <c r="K34" s="28"/>
      <c r="L34" s="28"/>
      <c r="N34" s="26"/>
      <c r="O34" s="28"/>
      <c r="P34" s="28"/>
    </row>
    <row r="35" spans="1:16" x14ac:dyDescent="0.25">
      <c r="A35" s="15" t="s">
        <v>21</v>
      </c>
      <c r="B35" s="26">
        <v>0</v>
      </c>
      <c r="C35" s="28">
        <v>77282.83</v>
      </c>
      <c r="D35" s="28">
        <v>362666.19</v>
      </c>
      <c r="E35" s="28">
        <f t="shared" si="1"/>
        <v>439949.02</v>
      </c>
      <c r="F35" s="28"/>
      <c r="G35" s="28"/>
      <c r="H35" s="28"/>
      <c r="I35" s="28"/>
      <c r="J35" s="28"/>
      <c r="K35" s="28"/>
      <c r="L35" s="28"/>
      <c r="N35" s="26"/>
      <c r="O35" s="28"/>
      <c r="P35" s="28"/>
    </row>
    <row r="36" spans="1:16" x14ac:dyDescent="0.25">
      <c r="A36" s="15" t="s">
        <v>22</v>
      </c>
      <c r="B36" s="26">
        <v>0</v>
      </c>
      <c r="C36" s="28">
        <v>137920.51999999999</v>
      </c>
      <c r="D36" s="23">
        <v>347481.51</v>
      </c>
      <c r="E36" s="28">
        <f t="shared" si="1"/>
        <v>485402.03</v>
      </c>
      <c r="F36" s="28"/>
      <c r="G36" s="28"/>
      <c r="H36" s="28"/>
      <c r="I36" s="28"/>
      <c r="J36" s="28"/>
      <c r="K36" s="28"/>
      <c r="L36" s="28"/>
      <c r="N36" s="26"/>
      <c r="O36" s="28"/>
      <c r="P36" s="28"/>
    </row>
    <row r="37" spans="1:16" x14ac:dyDescent="0.25">
      <c r="A37" s="15" t="s">
        <v>23</v>
      </c>
      <c r="B37" s="28">
        <v>3952591.58</v>
      </c>
      <c r="C37" s="28">
        <v>21865139.260000002</v>
      </c>
      <c r="D37" s="28">
        <v>16710708.57</v>
      </c>
      <c r="E37" s="28">
        <f t="shared" si="1"/>
        <v>42528439.410000004</v>
      </c>
      <c r="F37" s="28"/>
      <c r="G37" s="28"/>
      <c r="H37" s="28"/>
      <c r="I37" s="28"/>
      <c r="J37" s="28"/>
      <c r="K37" s="28"/>
      <c r="L37" s="28"/>
      <c r="N37" s="28"/>
      <c r="O37" s="28"/>
      <c r="P37" s="28"/>
    </row>
    <row r="38" spans="1:16" x14ac:dyDescent="0.25">
      <c r="A38" s="15" t="s">
        <v>41</v>
      </c>
      <c r="B38" s="26">
        <v>0</v>
      </c>
      <c r="C38" s="28">
        <v>0</v>
      </c>
      <c r="D38" s="28">
        <v>0</v>
      </c>
      <c r="E38" s="26">
        <f t="shared" si="1"/>
        <v>0</v>
      </c>
      <c r="F38" s="28"/>
      <c r="G38" s="28"/>
      <c r="H38" s="28"/>
      <c r="I38" s="28"/>
      <c r="J38" s="28"/>
      <c r="K38" s="28"/>
      <c r="L38" s="28"/>
      <c r="N38" s="26"/>
      <c r="O38" s="28"/>
      <c r="P38" s="28"/>
    </row>
    <row r="39" spans="1:16" ht="21" customHeight="1" x14ac:dyDescent="0.25">
      <c r="A39" s="15" t="s">
        <v>24</v>
      </c>
      <c r="B39" s="26">
        <v>0</v>
      </c>
      <c r="C39" s="28">
        <v>600919.61</v>
      </c>
      <c r="D39" s="28">
        <v>3043030.37</v>
      </c>
      <c r="E39" s="26">
        <f t="shared" si="1"/>
        <v>3643949.98</v>
      </c>
      <c r="F39" s="28"/>
      <c r="G39" s="28"/>
      <c r="H39" s="28"/>
      <c r="I39" s="28"/>
      <c r="J39" s="28"/>
      <c r="K39" s="28"/>
      <c r="L39" s="28"/>
      <c r="N39" s="26"/>
      <c r="O39" s="28"/>
      <c r="P39" s="28"/>
    </row>
    <row r="40" spans="1:16" ht="24" customHeight="1" x14ac:dyDescent="0.25">
      <c r="A40" s="14" t="s">
        <v>25</v>
      </c>
      <c r="B40" s="29">
        <f>+B41+B42+B43+B44+B45+B46+B47+B48+B4</f>
        <v>497259968.81</v>
      </c>
      <c r="C40" s="29">
        <f>+C41+C42+C43+C44+C45+C46+C47+C48+C4</f>
        <v>495577975.92000002</v>
      </c>
      <c r="D40" s="29">
        <f>+D41+D42+D43+D44+D45+D46+D47+D48+D4</f>
        <v>507947478.25999999</v>
      </c>
      <c r="E40" s="29">
        <f>+B40+C40+D40</f>
        <v>1500785422.99</v>
      </c>
      <c r="F40" s="29"/>
      <c r="G40" s="29"/>
      <c r="H40" s="29"/>
      <c r="I40" s="29"/>
      <c r="J40" s="29"/>
      <c r="K40" s="29"/>
      <c r="L40" s="29"/>
      <c r="N40" s="29"/>
      <c r="O40" s="32"/>
      <c r="P40" s="29"/>
    </row>
    <row r="41" spans="1:16" x14ac:dyDescent="0.25">
      <c r="A41" s="15" t="s">
        <v>26</v>
      </c>
      <c r="B41" s="28">
        <v>489759968.81</v>
      </c>
      <c r="C41" s="28">
        <v>493753316.29000002</v>
      </c>
      <c r="D41" s="28">
        <v>506573149.77999997</v>
      </c>
      <c r="E41" s="28">
        <f>SUM(B41:D41)</f>
        <v>1490086434.8800001</v>
      </c>
      <c r="F41" s="28"/>
      <c r="G41" s="28"/>
      <c r="H41" s="28"/>
      <c r="I41" s="28"/>
      <c r="J41" s="28"/>
      <c r="K41" s="28"/>
      <c r="L41" s="28"/>
      <c r="N41" s="28"/>
      <c r="O41" s="28"/>
      <c r="P41" s="28"/>
    </row>
    <row r="42" spans="1:16" x14ac:dyDescent="0.25">
      <c r="A42" s="15" t="s">
        <v>42</v>
      </c>
      <c r="B42" s="26">
        <v>0</v>
      </c>
      <c r="C42" s="28">
        <v>0</v>
      </c>
      <c r="D42" s="28">
        <v>0</v>
      </c>
      <c r="E42" s="28">
        <f t="shared" ref="E42:E56" si="2">SUM(B42:D42)</f>
        <v>0</v>
      </c>
      <c r="F42" s="26"/>
      <c r="G42" s="26"/>
      <c r="H42" s="26"/>
      <c r="I42" s="26"/>
      <c r="J42" s="26"/>
      <c r="K42" s="26"/>
      <c r="L42" s="26"/>
      <c r="N42" s="26"/>
      <c r="O42" s="28"/>
      <c r="P42" s="28"/>
    </row>
    <row r="43" spans="1:16" x14ac:dyDescent="0.25">
      <c r="A43" s="15" t="s">
        <v>43</v>
      </c>
      <c r="B43" s="26">
        <v>0</v>
      </c>
      <c r="C43" s="28">
        <v>0</v>
      </c>
      <c r="D43" s="28">
        <v>0</v>
      </c>
      <c r="E43" s="28">
        <f t="shared" si="2"/>
        <v>0</v>
      </c>
      <c r="F43" s="26"/>
      <c r="G43" s="26"/>
      <c r="H43" s="26"/>
      <c r="I43" s="26"/>
      <c r="J43" s="26"/>
      <c r="K43" s="26"/>
      <c r="L43" s="26"/>
      <c r="N43" s="26"/>
      <c r="O43" s="28"/>
      <c r="P43" s="28"/>
    </row>
    <row r="44" spans="1:16" x14ac:dyDescent="0.25">
      <c r="A44" s="15" t="s">
        <v>44</v>
      </c>
      <c r="B44" s="26">
        <v>0</v>
      </c>
      <c r="C44" s="28">
        <v>0</v>
      </c>
      <c r="D44" s="28">
        <v>0</v>
      </c>
      <c r="E44" s="28">
        <f t="shared" si="2"/>
        <v>0</v>
      </c>
      <c r="F44" s="26"/>
      <c r="G44" s="26"/>
      <c r="H44" s="26"/>
      <c r="I44" s="26"/>
      <c r="J44" s="26"/>
      <c r="K44" s="26"/>
      <c r="L44" s="26"/>
      <c r="N44" s="26"/>
      <c r="O44" s="28"/>
      <c r="P44" s="28"/>
    </row>
    <row r="45" spans="1:16" x14ac:dyDescent="0.25">
      <c r="A45" s="15" t="s">
        <v>45</v>
      </c>
      <c r="B45" s="26">
        <v>0</v>
      </c>
      <c r="C45" s="28">
        <v>0</v>
      </c>
      <c r="D45" s="28">
        <v>0</v>
      </c>
      <c r="E45" s="28">
        <f t="shared" si="2"/>
        <v>0</v>
      </c>
      <c r="F45" s="26"/>
      <c r="G45" s="26"/>
      <c r="H45" s="26"/>
      <c r="I45" s="26"/>
      <c r="J45" s="26"/>
      <c r="K45" s="26"/>
      <c r="L45" s="26"/>
      <c r="N45" s="26"/>
      <c r="O45" s="28"/>
      <c r="P45" s="28"/>
    </row>
    <row r="46" spans="1:16" ht="19.5" customHeight="1" x14ac:dyDescent="0.25">
      <c r="A46" s="15" t="s">
        <v>86</v>
      </c>
      <c r="B46" s="26">
        <v>0</v>
      </c>
      <c r="C46" s="28">
        <v>0</v>
      </c>
      <c r="D46" s="28">
        <v>0</v>
      </c>
      <c r="E46" s="28">
        <f t="shared" si="2"/>
        <v>0</v>
      </c>
      <c r="F46" s="26"/>
      <c r="G46" s="26"/>
      <c r="H46" s="26"/>
      <c r="I46" s="26"/>
      <c r="J46" s="26"/>
      <c r="K46" s="26"/>
      <c r="L46" s="26"/>
      <c r="N46" s="26"/>
      <c r="O46" s="28"/>
      <c r="P46" s="28"/>
    </row>
    <row r="47" spans="1:16" x14ac:dyDescent="0.25">
      <c r="A47" s="15" t="s">
        <v>27</v>
      </c>
      <c r="B47" s="26">
        <v>0</v>
      </c>
      <c r="C47" s="28">
        <v>505033.63</v>
      </c>
      <c r="D47" s="28">
        <v>714515.48</v>
      </c>
      <c r="E47" s="28">
        <f t="shared" si="2"/>
        <v>1219549.1099999999</v>
      </c>
      <c r="F47" s="26"/>
      <c r="G47" s="28"/>
      <c r="H47" s="26"/>
      <c r="I47" s="26"/>
      <c r="J47" s="26"/>
      <c r="K47" s="23"/>
      <c r="L47" s="26"/>
      <c r="N47" s="26"/>
      <c r="O47" s="28"/>
      <c r="P47" s="28"/>
    </row>
    <row r="48" spans="1:16" x14ac:dyDescent="0.25">
      <c r="A48" s="15" t="s">
        <v>46</v>
      </c>
      <c r="B48" s="26">
        <v>7500000</v>
      </c>
      <c r="C48" s="28">
        <v>1319626</v>
      </c>
      <c r="D48" s="28">
        <v>659813</v>
      </c>
      <c r="E48" s="28">
        <f t="shared" si="2"/>
        <v>9479439</v>
      </c>
      <c r="F48" s="28"/>
      <c r="G48" s="28"/>
      <c r="H48" s="28"/>
      <c r="I48" s="28"/>
      <c r="J48" s="1"/>
      <c r="K48" s="1"/>
      <c r="L48" s="26"/>
      <c r="N48" s="1"/>
      <c r="O48" s="28"/>
      <c r="P48" s="28"/>
    </row>
    <row r="49" spans="1:16" x14ac:dyDescent="0.25">
      <c r="A49" s="14" t="s">
        <v>47</v>
      </c>
      <c r="B49" s="9">
        <v>0</v>
      </c>
      <c r="C49" s="28">
        <v>0</v>
      </c>
      <c r="D49" s="28">
        <v>0</v>
      </c>
      <c r="E49" s="28">
        <f t="shared" si="2"/>
        <v>0</v>
      </c>
      <c r="F49" s="9"/>
      <c r="G49" s="5"/>
      <c r="H49" s="9"/>
      <c r="I49" s="9"/>
      <c r="J49" s="9"/>
      <c r="K49" s="9"/>
      <c r="L49" s="9"/>
      <c r="N49" s="26"/>
      <c r="O49" s="26"/>
    </row>
    <row r="50" spans="1:16" x14ac:dyDescent="0.25">
      <c r="A50" s="15" t="s">
        <v>48</v>
      </c>
      <c r="B50" s="26">
        <v>0</v>
      </c>
      <c r="C50" s="28">
        <v>0</v>
      </c>
      <c r="D50" s="28">
        <v>0</v>
      </c>
      <c r="E50" s="28">
        <f t="shared" si="2"/>
        <v>0</v>
      </c>
      <c r="F50" s="6"/>
      <c r="G50" s="6"/>
      <c r="H50" s="6"/>
      <c r="I50" s="26"/>
      <c r="J50" s="26"/>
      <c r="K50" s="26"/>
      <c r="L50" s="26"/>
      <c r="N50" s="26"/>
      <c r="O50" s="26"/>
      <c r="P50" s="26"/>
    </row>
    <row r="51" spans="1:16" x14ac:dyDescent="0.25">
      <c r="A51" s="15" t="s">
        <v>49</v>
      </c>
      <c r="B51" s="26">
        <v>0</v>
      </c>
      <c r="C51" s="28">
        <v>0</v>
      </c>
      <c r="D51" s="28">
        <v>0</v>
      </c>
      <c r="E51" s="28">
        <f t="shared" si="2"/>
        <v>0</v>
      </c>
      <c r="F51" s="6"/>
      <c r="G51" s="6"/>
      <c r="H51" s="6"/>
      <c r="I51" s="26"/>
      <c r="J51" s="26"/>
      <c r="K51" s="26"/>
      <c r="L51" s="26"/>
      <c r="N51" s="26"/>
      <c r="O51" s="26"/>
      <c r="P51" s="26"/>
    </row>
    <row r="52" spans="1:16" x14ac:dyDescent="0.25">
      <c r="A52" s="15" t="s">
        <v>50</v>
      </c>
      <c r="B52" s="26">
        <v>0</v>
      </c>
      <c r="C52" s="28">
        <v>0</v>
      </c>
      <c r="D52" s="28">
        <v>0</v>
      </c>
      <c r="E52" s="28">
        <f t="shared" si="2"/>
        <v>0</v>
      </c>
      <c r="F52" s="6"/>
      <c r="G52" s="6"/>
      <c r="H52" s="6"/>
      <c r="I52" s="26"/>
      <c r="J52" s="26"/>
      <c r="K52" s="26"/>
      <c r="L52" s="26"/>
      <c r="N52" s="26"/>
      <c r="O52" s="26"/>
      <c r="P52" s="26"/>
    </row>
    <row r="53" spans="1:16" x14ac:dyDescent="0.25">
      <c r="A53" s="15" t="s">
        <v>51</v>
      </c>
      <c r="B53" s="26">
        <v>0</v>
      </c>
      <c r="C53" s="28">
        <v>0</v>
      </c>
      <c r="D53" s="28">
        <v>0</v>
      </c>
      <c r="E53" s="28">
        <f t="shared" si="2"/>
        <v>0</v>
      </c>
      <c r="F53" s="6"/>
      <c r="G53" s="6"/>
      <c r="H53" s="6"/>
      <c r="I53" s="26"/>
      <c r="J53" s="26"/>
      <c r="K53" s="26"/>
      <c r="L53" s="26"/>
      <c r="N53" s="26"/>
      <c r="O53" s="26"/>
      <c r="P53" s="26"/>
    </row>
    <row r="54" spans="1:16" x14ac:dyDescent="0.25">
      <c r="A54" s="15" t="s">
        <v>52</v>
      </c>
      <c r="B54" s="26">
        <v>0</v>
      </c>
      <c r="C54" s="28">
        <v>0</v>
      </c>
      <c r="D54" s="28">
        <v>0</v>
      </c>
      <c r="E54" s="28">
        <f t="shared" si="2"/>
        <v>0</v>
      </c>
      <c r="F54" s="6"/>
      <c r="G54" s="6"/>
      <c r="H54" s="6"/>
      <c r="I54" s="26"/>
      <c r="J54" s="26"/>
      <c r="K54" s="26"/>
      <c r="L54" s="26"/>
      <c r="N54" s="26"/>
      <c r="O54" s="26"/>
      <c r="P54" s="26"/>
    </row>
    <row r="55" spans="1:16" x14ac:dyDescent="0.25">
      <c r="A55" s="15" t="s">
        <v>53</v>
      </c>
      <c r="B55" s="26">
        <v>0</v>
      </c>
      <c r="C55" s="28">
        <v>0</v>
      </c>
      <c r="D55" s="28">
        <v>0</v>
      </c>
      <c r="E55" s="28">
        <f t="shared" si="2"/>
        <v>0</v>
      </c>
      <c r="F55" s="6"/>
      <c r="G55" s="6"/>
      <c r="H55" s="6"/>
      <c r="I55" s="26"/>
      <c r="J55" s="26"/>
      <c r="K55" s="26"/>
      <c r="L55" s="26"/>
      <c r="N55" s="26"/>
      <c r="O55" s="26"/>
      <c r="P55" s="26"/>
    </row>
    <row r="56" spans="1:16" x14ac:dyDescent="0.25">
      <c r="A56" s="15" t="s">
        <v>54</v>
      </c>
      <c r="B56" s="26">
        <v>0</v>
      </c>
      <c r="C56" s="98">
        <v>0</v>
      </c>
      <c r="D56" s="98">
        <v>0</v>
      </c>
      <c r="E56" s="28">
        <f t="shared" si="2"/>
        <v>0</v>
      </c>
      <c r="F56" s="6"/>
      <c r="G56" s="6"/>
      <c r="H56" s="6"/>
      <c r="I56" s="26"/>
      <c r="J56" s="26"/>
      <c r="K56" s="26"/>
      <c r="L56" s="26"/>
      <c r="N56" s="26"/>
      <c r="O56" s="26"/>
      <c r="P56" s="26"/>
    </row>
    <row r="57" spans="1:16" ht="19.5" customHeight="1" x14ac:dyDescent="0.25">
      <c r="A57" s="14" t="s">
        <v>28</v>
      </c>
      <c r="B57" s="9">
        <v>0</v>
      </c>
      <c r="C57" s="9">
        <f>+C58+C59+C60+C61+C62+C63+C64+C65+C66+C67+C68</f>
        <v>3983327.3200000003</v>
      </c>
      <c r="D57" s="9">
        <f>+D58+D59+D60+D61+D62+D63+D64+D65+D66+D67+D68</f>
        <v>4379540.59</v>
      </c>
      <c r="E57" s="9">
        <f>+C57+B57+D57</f>
        <v>8362867.9100000001</v>
      </c>
      <c r="F57" s="22"/>
      <c r="G57" s="22"/>
      <c r="H57" s="22"/>
      <c r="I57" s="22"/>
      <c r="J57" s="22"/>
      <c r="K57" s="22"/>
      <c r="L57" s="22"/>
      <c r="N57" s="29"/>
      <c r="O57" s="29"/>
      <c r="P57" s="29"/>
    </row>
    <row r="58" spans="1:16" ht="19.5" customHeight="1" x14ac:dyDescent="0.25">
      <c r="A58" s="15" t="s">
        <v>29</v>
      </c>
      <c r="B58" s="26">
        <v>0</v>
      </c>
      <c r="C58" s="28">
        <v>712889.76</v>
      </c>
      <c r="D58" s="28">
        <v>3215322.67</v>
      </c>
      <c r="E58" s="28">
        <f>SUM(B58:D58)</f>
        <v>3928212.4299999997</v>
      </c>
      <c r="F58" s="28"/>
      <c r="G58" s="28"/>
      <c r="H58" s="28"/>
      <c r="I58" s="28"/>
      <c r="J58" s="28"/>
      <c r="K58" s="28"/>
      <c r="L58" s="28"/>
      <c r="N58" s="28"/>
      <c r="O58" s="28"/>
      <c r="P58" s="28"/>
    </row>
    <row r="59" spans="1:16" x14ac:dyDescent="0.25">
      <c r="A59" s="15" t="s">
        <v>30</v>
      </c>
      <c r="B59" s="26">
        <v>0</v>
      </c>
      <c r="C59" s="28">
        <v>300059.84000000003</v>
      </c>
      <c r="D59" s="28">
        <v>71145.740000000005</v>
      </c>
      <c r="E59" s="28">
        <f t="shared" ref="E59:E68" si="3">SUM(B59:D59)</f>
        <v>371205.58</v>
      </c>
      <c r="F59" s="26"/>
      <c r="G59" s="28"/>
      <c r="H59" s="28"/>
      <c r="I59" s="28"/>
      <c r="J59" s="10"/>
      <c r="K59" s="23"/>
      <c r="L59" s="23"/>
      <c r="N59" s="26"/>
      <c r="O59" s="26"/>
      <c r="P59" s="28"/>
    </row>
    <row r="60" spans="1:16" x14ac:dyDescent="0.25">
      <c r="A60" s="15" t="s">
        <v>31</v>
      </c>
      <c r="B60" s="26">
        <v>0</v>
      </c>
      <c r="C60" s="28">
        <v>0</v>
      </c>
      <c r="D60" s="28">
        <v>270810</v>
      </c>
      <c r="E60" s="28">
        <f t="shared" si="3"/>
        <v>270810</v>
      </c>
      <c r="F60" s="28"/>
      <c r="G60" s="26"/>
      <c r="H60" s="26"/>
      <c r="I60" s="26"/>
      <c r="J60" s="26"/>
      <c r="K60" s="26"/>
      <c r="L60" s="26"/>
      <c r="N60" s="26"/>
      <c r="O60" s="26"/>
    </row>
    <row r="61" spans="1:16" x14ac:dyDescent="0.25">
      <c r="A61" s="15" t="s">
        <v>32</v>
      </c>
      <c r="B61" s="26">
        <v>0</v>
      </c>
      <c r="C61" s="28">
        <v>0</v>
      </c>
      <c r="D61" s="28">
        <v>554600</v>
      </c>
      <c r="E61" s="28">
        <f t="shared" si="3"/>
        <v>554600</v>
      </c>
      <c r="F61" s="26"/>
      <c r="G61" s="26"/>
      <c r="H61" s="26"/>
      <c r="I61" s="28"/>
      <c r="J61" s="26"/>
      <c r="K61" s="26"/>
      <c r="L61" s="26"/>
      <c r="N61" s="26"/>
      <c r="O61" s="26"/>
      <c r="P61" s="28"/>
    </row>
    <row r="62" spans="1:16" ht="32.25" customHeight="1" x14ac:dyDescent="0.25">
      <c r="A62" s="15" t="s">
        <v>33</v>
      </c>
      <c r="B62" s="26">
        <v>0</v>
      </c>
      <c r="C62" s="28">
        <v>2970377.72</v>
      </c>
      <c r="D62" s="28">
        <v>189929.68</v>
      </c>
      <c r="E62" s="28">
        <f t="shared" si="3"/>
        <v>3160307.4000000004</v>
      </c>
      <c r="F62" s="26"/>
      <c r="G62" s="28"/>
      <c r="H62" s="28"/>
      <c r="I62" s="28"/>
      <c r="J62" s="28"/>
      <c r="K62" s="28"/>
      <c r="L62" s="28"/>
      <c r="N62" s="26"/>
      <c r="O62" s="26"/>
      <c r="P62" s="28"/>
    </row>
    <row r="63" spans="1:16" ht="21" customHeight="1" x14ac:dyDescent="0.25">
      <c r="A63" s="15" t="s">
        <v>55</v>
      </c>
      <c r="B63" s="26">
        <v>0</v>
      </c>
      <c r="C63" s="28">
        <v>0</v>
      </c>
      <c r="D63" s="28">
        <v>11463.7</v>
      </c>
      <c r="E63" s="28">
        <f t="shared" si="3"/>
        <v>11463.7</v>
      </c>
      <c r="F63" s="26"/>
      <c r="G63" s="26"/>
      <c r="H63" s="26"/>
      <c r="I63" s="26"/>
      <c r="J63" s="26"/>
      <c r="K63" s="26"/>
      <c r="L63" s="26"/>
      <c r="N63" s="26"/>
      <c r="O63" s="28"/>
      <c r="P63" s="28"/>
    </row>
    <row r="64" spans="1:16" ht="16.5" customHeight="1" x14ac:dyDescent="0.25">
      <c r="A64" s="15" t="s">
        <v>56</v>
      </c>
      <c r="B64" s="26">
        <v>0</v>
      </c>
      <c r="C64" s="28">
        <v>0</v>
      </c>
      <c r="D64" s="28">
        <v>0</v>
      </c>
      <c r="E64" s="28">
        <f t="shared" si="3"/>
        <v>0</v>
      </c>
      <c r="F64" s="26"/>
      <c r="G64" s="26"/>
      <c r="H64" s="26"/>
      <c r="I64" s="26"/>
      <c r="J64" s="26"/>
      <c r="K64" s="26"/>
      <c r="L64" s="26"/>
      <c r="N64" s="26"/>
      <c r="O64" s="26"/>
    </row>
    <row r="65" spans="1:18" ht="17.25" customHeight="1" x14ac:dyDescent="0.25">
      <c r="A65" s="15" t="s">
        <v>34</v>
      </c>
      <c r="B65" s="26">
        <v>0</v>
      </c>
      <c r="C65" s="28">
        <v>0</v>
      </c>
      <c r="D65" s="28">
        <v>0</v>
      </c>
      <c r="E65" s="28">
        <f t="shared" si="3"/>
        <v>0</v>
      </c>
      <c r="F65" s="26"/>
      <c r="G65" s="26"/>
      <c r="H65" s="26"/>
      <c r="I65" s="26"/>
      <c r="J65" s="26"/>
      <c r="K65" s="26"/>
      <c r="L65" s="26"/>
      <c r="N65" s="26"/>
      <c r="O65" s="26"/>
      <c r="P65" s="28"/>
    </row>
    <row r="66" spans="1:18" ht="17.25" customHeight="1" x14ac:dyDescent="0.25">
      <c r="A66" s="15" t="s">
        <v>87</v>
      </c>
      <c r="B66" s="26">
        <v>0</v>
      </c>
      <c r="C66" s="28">
        <v>0</v>
      </c>
      <c r="D66" s="28">
        <v>66268.800000000003</v>
      </c>
      <c r="E66" s="28">
        <f t="shared" si="3"/>
        <v>66268.800000000003</v>
      </c>
      <c r="F66" s="26"/>
      <c r="G66" s="26"/>
      <c r="H66" s="26"/>
      <c r="I66" s="26"/>
      <c r="J66" s="26"/>
      <c r="K66" s="26"/>
      <c r="L66" s="26"/>
      <c r="N66" s="26"/>
      <c r="O66" s="26"/>
      <c r="P66" s="26"/>
    </row>
    <row r="67" spans="1:18" x14ac:dyDescent="0.25">
      <c r="A67" s="15" t="s">
        <v>88</v>
      </c>
      <c r="B67" s="26">
        <v>0</v>
      </c>
      <c r="C67" s="28">
        <v>0</v>
      </c>
      <c r="D67" s="28">
        <v>0</v>
      </c>
      <c r="E67" s="28">
        <f t="shared" si="3"/>
        <v>0</v>
      </c>
      <c r="F67" s="26"/>
      <c r="G67" s="26"/>
      <c r="H67" s="26"/>
      <c r="I67" s="26"/>
      <c r="J67" s="26"/>
      <c r="K67" s="26"/>
      <c r="L67" s="26"/>
      <c r="N67" s="26"/>
      <c r="O67" s="26"/>
      <c r="P67" s="26"/>
    </row>
    <row r="68" spans="1:18" ht="16.5" customHeight="1" x14ac:dyDescent="0.25">
      <c r="A68" s="15" t="s">
        <v>89</v>
      </c>
      <c r="B68" s="26">
        <v>0</v>
      </c>
      <c r="C68" s="28">
        <v>0</v>
      </c>
      <c r="D68" s="28">
        <v>0</v>
      </c>
      <c r="E68" s="28">
        <f t="shared" si="3"/>
        <v>0</v>
      </c>
      <c r="F68" s="26"/>
      <c r="G68" s="26"/>
      <c r="H68" s="26"/>
      <c r="I68" s="26"/>
      <c r="J68" s="26"/>
      <c r="K68" s="26"/>
      <c r="L68" s="26"/>
      <c r="N68" s="26"/>
      <c r="O68" s="26"/>
      <c r="P68" s="26"/>
    </row>
    <row r="69" spans="1:18" ht="17.25" customHeight="1" x14ac:dyDescent="0.25">
      <c r="A69" s="14" t="s">
        <v>58</v>
      </c>
      <c r="B69" s="9">
        <v>0</v>
      </c>
      <c r="C69" s="9">
        <v>0</v>
      </c>
      <c r="D69" s="9">
        <f>+D70+D71+D73</f>
        <v>0</v>
      </c>
      <c r="E69" s="9">
        <f>+B69+C69+D69</f>
        <v>0</v>
      </c>
      <c r="F69" s="9"/>
      <c r="G69" s="9"/>
      <c r="H69" s="9"/>
      <c r="I69" s="9"/>
      <c r="J69" s="9"/>
      <c r="K69" s="9"/>
      <c r="L69" s="9"/>
      <c r="N69" s="9"/>
      <c r="O69" s="29"/>
      <c r="P69" s="29"/>
    </row>
    <row r="70" spans="1:18" ht="18.75" customHeight="1" x14ac:dyDescent="0.25">
      <c r="A70" s="15" t="s">
        <v>59</v>
      </c>
      <c r="B70" s="26">
        <v>0</v>
      </c>
      <c r="C70" s="28">
        <v>0</v>
      </c>
      <c r="D70" s="28">
        <v>0</v>
      </c>
      <c r="E70" s="26">
        <f>SUM(B70:D70)</f>
        <v>0</v>
      </c>
      <c r="F70" s="26"/>
      <c r="G70" s="26"/>
      <c r="H70" s="26"/>
      <c r="I70" s="26"/>
      <c r="J70" s="28"/>
      <c r="K70" s="28"/>
      <c r="L70" s="28"/>
      <c r="N70" s="26"/>
      <c r="O70" s="28"/>
      <c r="P70" s="28"/>
    </row>
    <row r="71" spans="1:18" ht="18" customHeight="1" x14ac:dyDescent="0.25">
      <c r="A71" s="15" t="s">
        <v>60</v>
      </c>
      <c r="B71" s="26">
        <v>0</v>
      </c>
      <c r="C71" s="28">
        <v>0</v>
      </c>
      <c r="D71" s="28">
        <v>0</v>
      </c>
      <c r="E71" s="26">
        <f t="shared" ref="E71:E73" si="4">SUM(B71:D71)</f>
        <v>0</v>
      </c>
      <c r="F71" s="26"/>
      <c r="G71" s="26"/>
      <c r="H71" s="26"/>
      <c r="I71" s="26"/>
      <c r="J71" s="26"/>
      <c r="K71" s="26"/>
      <c r="L71" s="26"/>
      <c r="N71" s="26"/>
      <c r="O71" s="26"/>
      <c r="P71" s="26"/>
    </row>
    <row r="72" spans="1:18" x14ac:dyDescent="0.25">
      <c r="A72" s="15" t="s">
        <v>61</v>
      </c>
      <c r="B72" s="26">
        <v>0</v>
      </c>
      <c r="C72" s="28">
        <v>0</v>
      </c>
      <c r="D72" s="28">
        <v>0</v>
      </c>
      <c r="E72" s="26">
        <f t="shared" si="4"/>
        <v>0</v>
      </c>
      <c r="F72" s="26"/>
      <c r="G72" s="26"/>
      <c r="H72" s="26"/>
      <c r="I72" s="26"/>
      <c r="J72" s="26"/>
      <c r="K72" s="26"/>
      <c r="L72" s="26"/>
      <c r="N72" s="26"/>
      <c r="O72" s="26"/>
      <c r="P72" s="26"/>
    </row>
    <row r="73" spans="1:18" ht="30" x14ac:dyDescent="0.25">
      <c r="A73" s="15" t="s">
        <v>62</v>
      </c>
      <c r="B73" s="26">
        <v>0</v>
      </c>
      <c r="C73" s="28">
        <v>0</v>
      </c>
      <c r="D73" s="28">
        <v>0</v>
      </c>
      <c r="E73" s="26">
        <f t="shared" si="4"/>
        <v>0</v>
      </c>
      <c r="F73" s="26"/>
      <c r="G73" s="26"/>
      <c r="H73" s="26"/>
      <c r="I73" s="26"/>
      <c r="J73" s="26"/>
      <c r="K73" s="26"/>
      <c r="L73" s="26"/>
      <c r="N73" s="26"/>
      <c r="O73" s="26"/>
      <c r="P73" s="26"/>
    </row>
    <row r="74" spans="1:18" ht="31.5" customHeight="1" x14ac:dyDescent="0.25">
      <c r="A74" s="14" t="s">
        <v>63</v>
      </c>
      <c r="B74" s="9">
        <v>0</v>
      </c>
      <c r="C74" s="9">
        <v>0</v>
      </c>
      <c r="D74" s="9">
        <f>+D75+D76+D77+D78+D79</f>
        <v>0</v>
      </c>
      <c r="E74" s="9">
        <f>+B74+C74+D74</f>
        <v>0</v>
      </c>
      <c r="F74" s="9"/>
      <c r="G74" s="9"/>
      <c r="H74" s="9"/>
      <c r="I74" s="9"/>
      <c r="J74" s="9"/>
      <c r="K74" s="9"/>
      <c r="L74" s="9"/>
      <c r="N74" s="9"/>
      <c r="O74" s="9"/>
      <c r="P74" s="9"/>
    </row>
    <row r="75" spans="1:18" ht="20.25" customHeight="1" x14ac:dyDescent="0.25">
      <c r="A75" s="15" t="s">
        <v>64</v>
      </c>
      <c r="B75" s="26">
        <v>0</v>
      </c>
      <c r="C75" s="28">
        <v>0</v>
      </c>
      <c r="D75" s="28">
        <v>0</v>
      </c>
      <c r="E75" s="26">
        <f>SUM(B75:D75)</f>
        <v>0</v>
      </c>
      <c r="F75" s="26"/>
      <c r="G75" s="26"/>
      <c r="H75" s="26"/>
      <c r="I75" s="26"/>
      <c r="J75" s="26"/>
      <c r="K75" s="26"/>
      <c r="L75" s="26"/>
      <c r="N75" s="26"/>
      <c r="O75" s="26"/>
      <c r="P75" s="26"/>
      <c r="Q75" s="9"/>
      <c r="R75" s="26"/>
    </row>
    <row r="76" spans="1:18" x14ac:dyDescent="0.25">
      <c r="A76" s="15" t="s">
        <v>65</v>
      </c>
      <c r="B76" s="26">
        <v>0</v>
      </c>
      <c r="C76" s="28">
        <v>0</v>
      </c>
      <c r="D76" s="28">
        <v>0</v>
      </c>
      <c r="E76" s="26">
        <f t="shared" ref="E76:E79" si="5">SUM(B76:D76)</f>
        <v>0</v>
      </c>
      <c r="F76" s="26"/>
      <c r="G76" s="26"/>
      <c r="H76" s="26"/>
      <c r="I76" s="26"/>
      <c r="J76" s="26"/>
      <c r="K76" s="26"/>
      <c r="L76" s="26"/>
      <c r="N76" s="26"/>
      <c r="O76" s="26"/>
      <c r="P76" s="26"/>
    </row>
    <row r="77" spans="1:18" x14ac:dyDescent="0.25">
      <c r="A77" s="15" t="s">
        <v>90</v>
      </c>
      <c r="B77" s="26">
        <v>0</v>
      </c>
      <c r="C77" s="28">
        <v>0</v>
      </c>
      <c r="D77" s="28">
        <v>0</v>
      </c>
      <c r="E77" s="26">
        <f t="shared" si="5"/>
        <v>0</v>
      </c>
      <c r="F77" s="26"/>
      <c r="G77" s="26"/>
      <c r="H77" s="26"/>
      <c r="I77" s="26"/>
      <c r="J77" s="26"/>
      <c r="K77" s="26"/>
      <c r="L77" s="26"/>
      <c r="N77" s="26"/>
      <c r="O77" s="26"/>
      <c r="P77" s="26"/>
    </row>
    <row r="78" spans="1:18" ht="18" customHeight="1" x14ac:dyDescent="0.25">
      <c r="A78" s="15" t="s">
        <v>91</v>
      </c>
      <c r="B78" s="26">
        <v>0</v>
      </c>
      <c r="C78" s="28">
        <v>0</v>
      </c>
      <c r="D78" s="28">
        <v>0</v>
      </c>
      <c r="E78" s="26">
        <f t="shared" si="5"/>
        <v>0</v>
      </c>
      <c r="F78" s="26"/>
      <c r="G78" s="26"/>
      <c r="H78" s="26"/>
      <c r="I78" s="26"/>
      <c r="J78" s="26"/>
      <c r="K78" s="26"/>
      <c r="L78" s="26"/>
      <c r="N78" s="26"/>
      <c r="O78" s="26"/>
      <c r="P78" s="26"/>
    </row>
    <row r="79" spans="1:18" ht="16.5" customHeight="1" x14ac:dyDescent="0.25">
      <c r="A79" s="15" t="s">
        <v>92</v>
      </c>
      <c r="B79" s="26">
        <v>0</v>
      </c>
      <c r="C79" s="28">
        <v>0</v>
      </c>
      <c r="D79" s="28">
        <v>0</v>
      </c>
      <c r="E79" s="26">
        <f t="shared" si="5"/>
        <v>0</v>
      </c>
      <c r="F79" s="26"/>
      <c r="G79" s="26"/>
      <c r="H79" s="26"/>
      <c r="I79" s="26"/>
      <c r="J79" s="26"/>
      <c r="K79" s="26"/>
      <c r="L79" s="26"/>
      <c r="N79" s="26"/>
      <c r="O79" s="26"/>
      <c r="P79" s="26"/>
    </row>
    <row r="80" spans="1:18" ht="16.5" customHeight="1" x14ac:dyDescent="0.25">
      <c r="A80" s="14" t="s">
        <v>66</v>
      </c>
      <c r="B80" s="9">
        <v>0</v>
      </c>
      <c r="C80" s="9">
        <v>0</v>
      </c>
      <c r="D80" s="9">
        <f>+D81+D82+D83+D84</f>
        <v>0</v>
      </c>
      <c r="E80" s="9">
        <f>+B80+C80+D80</f>
        <v>0</v>
      </c>
      <c r="F80" s="9"/>
      <c r="G80" s="9"/>
      <c r="H80" s="9"/>
      <c r="I80" s="9"/>
      <c r="J80" s="9"/>
      <c r="K80" s="9"/>
      <c r="L80" s="9"/>
      <c r="N80" s="26"/>
      <c r="O80" s="26"/>
      <c r="P80" s="26"/>
    </row>
    <row r="81" spans="1:16" x14ac:dyDescent="0.25">
      <c r="A81" s="15" t="s">
        <v>67</v>
      </c>
      <c r="B81" s="26">
        <v>0</v>
      </c>
      <c r="C81" s="28">
        <v>0</v>
      </c>
      <c r="D81" s="28">
        <v>0</v>
      </c>
      <c r="E81" s="26">
        <f>SUM(B81:D81)</f>
        <v>0</v>
      </c>
      <c r="F81" s="26"/>
      <c r="G81" s="26"/>
      <c r="H81" s="26"/>
      <c r="I81" s="26"/>
      <c r="J81" s="26"/>
      <c r="K81" s="26"/>
      <c r="L81" s="26"/>
      <c r="N81" s="26"/>
      <c r="O81" s="26"/>
      <c r="P81" s="26"/>
    </row>
    <row r="82" spans="1:16" ht="18.75" customHeight="1" x14ac:dyDescent="0.25">
      <c r="A82" s="15" t="s">
        <v>68</v>
      </c>
      <c r="B82" s="26">
        <v>0</v>
      </c>
      <c r="C82" s="28">
        <v>0</v>
      </c>
      <c r="D82" s="28">
        <v>0</v>
      </c>
      <c r="E82" s="26">
        <f t="shared" ref="E82:E84" si="6">SUM(B82:D82)</f>
        <v>0</v>
      </c>
      <c r="F82" s="26"/>
      <c r="G82" s="26"/>
      <c r="H82" s="26"/>
      <c r="I82" s="26"/>
      <c r="J82" s="26"/>
      <c r="K82" s="26"/>
      <c r="L82" s="26"/>
      <c r="N82" s="26"/>
      <c r="O82" s="26"/>
      <c r="P82" s="26"/>
    </row>
    <row r="83" spans="1:16" x14ac:dyDescent="0.25">
      <c r="A83" s="15" t="s">
        <v>93</v>
      </c>
      <c r="B83" s="26">
        <v>0</v>
      </c>
      <c r="C83" s="28">
        <v>0</v>
      </c>
      <c r="D83" s="28">
        <v>0</v>
      </c>
      <c r="E83" s="26">
        <f t="shared" si="6"/>
        <v>0</v>
      </c>
      <c r="F83" s="26"/>
      <c r="G83" s="26"/>
      <c r="H83" s="26"/>
      <c r="I83" s="26"/>
      <c r="J83" s="26"/>
      <c r="K83" s="26"/>
      <c r="L83" s="26"/>
      <c r="N83" s="31"/>
      <c r="O83" s="31"/>
      <c r="P83" s="31"/>
    </row>
    <row r="84" spans="1:16" x14ac:dyDescent="0.25">
      <c r="A84" s="15" t="s">
        <v>69</v>
      </c>
      <c r="B84" s="26">
        <v>0</v>
      </c>
      <c r="C84" s="28">
        <v>0</v>
      </c>
      <c r="D84" s="28">
        <v>0</v>
      </c>
      <c r="E84" s="26">
        <f t="shared" si="6"/>
        <v>0</v>
      </c>
      <c r="F84" s="26"/>
      <c r="G84" s="26"/>
      <c r="H84" s="26"/>
      <c r="I84" s="26"/>
      <c r="J84" s="26"/>
      <c r="K84" s="26"/>
      <c r="L84" s="26"/>
      <c r="N84" s="31"/>
      <c r="O84" s="31"/>
      <c r="P84" s="31"/>
    </row>
    <row r="85" spans="1:16" ht="20.25" customHeight="1" x14ac:dyDescent="0.25">
      <c r="A85" s="17" t="s">
        <v>35</v>
      </c>
      <c r="B85" s="27">
        <f>+B40+B30+B20+B14</f>
        <v>601325025.34000003</v>
      </c>
      <c r="C85" s="27">
        <f>+C40+C30+C20+C14+C57+C69+C74+C80</f>
        <v>646690612.63</v>
      </c>
      <c r="D85" s="27">
        <f>+D40+D30+D20+D14+D57+D69+D74+D80</f>
        <v>654325469.33000004</v>
      </c>
      <c r="E85" s="27">
        <f>+E80+E74+E69+E57+E49+E40+E30+E20+E14</f>
        <v>1902341107.3000002</v>
      </c>
      <c r="F85" s="27"/>
      <c r="G85" s="27"/>
      <c r="H85" s="27"/>
      <c r="I85" s="27"/>
      <c r="J85" s="27"/>
      <c r="K85" s="27"/>
      <c r="L85" s="27"/>
      <c r="N85" s="44"/>
      <c r="O85" s="52"/>
      <c r="P85" s="45"/>
    </row>
    <row r="86" spans="1:16" ht="19.5" customHeight="1" x14ac:dyDescent="0.25">
      <c r="A86" s="12" t="s">
        <v>70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N86" s="53"/>
      <c r="O86" s="53"/>
      <c r="P86" s="53"/>
    </row>
    <row r="87" spans="1:16" ht="18" customHeight="1" x14ac:dyDescent="0.25">
      <c r="A87" s="14" t="s">
        <v>71</v>
      </c>
      <c r="B87" s="9">
        <v>0</v>
      </c>
      <c r="C87" s="9">
        <v>0</v>
      </c>
      <c r="D87" s="9">
        <f>+D88+D89</f>
        <v>0</v>
      </c>
      <c r="E87" s="9">
        <f>+B87+C87+D87</f>
        <v>0</v>
      </c>
      <c r="F87" s="8"/>
      <c r="G87" s="9"/>
      <c r="H87" s="9"/>
      <c r="I87" s="8"/>
      <c r="J87" s="8"/>
      <c r="K87" s="8"/>
      <c r="L87" s="8"/>
      <c r="N87" s="31"/>
      <c r="O87" s="31"/>
      <c r="P87" s="31"/>
    </row>
    <row r="88" spans="1:16" x14ac:dyDescent="0.25">
      <c r="A88" s="15" t="s">
        <v>72</v>
      </c>
      <c r="B88" s="26">
        <v>0</v>
      </c>
      <c r="C88" s="26">
        <v>0</v>
      </c>
      <c r="D88" s="26">
        <v>0</v>
      </c>
      <c r="E88" s="26">
        <f>SUM(B88:D88)</f>
        <v>0</v>
      </c>
      <c r="F88" s="26"/>
      <c r="G88" s="26"/>
      <c r="H88" s="26"/>
      <c r="I88" s="26"/>
      <c r="J88" s="26"/>
      <c r="K88" s="26"/>
      <c r="L88" s="26"/>
      <c r="N88" s="31"/>
      <c r="O88" s="31"/>
      <c r="P88" s="31"/>
    </row>
    <row r="89" spans="1:16" ht="27.75" customHeight="1" x14ac:dyDescent="0.25">
      <c r="A89" s="15" t="s">
        <v>73</v>
      </c>
      <c r="B89" s="26">
        <v>0</v>
      </c>
      <c r="C89" s="26">
        <v>0</v>
      </c>
      <c r="D89" s="26">
        <v>0</v>
      </c>
      <c r="E89" s="26">
        <f>SUM(B89:D89)</f>
        <v>0</v>
      </c>
      <c r="F89" s="26"/>
      <c r="G89" s="26"/>
      <c r="H89" s="26"/>
      <c r="I89" s="26"/>
      <c r="J89" s="26"/>
      <c r="K89" s="26"/>
      <c r="L89" s="26"/>
      <c r="N89" s="31"/>
      <c r="O89" s="31"/>
      <c r="P89" s="31"/>
    </row>
    <row r="90" spans="1:16" ht="24.75" customHeight="1" x14ac:dyDescent="0.25">
      <c r="A90" s="14" t="s">
        <v>74</v>
      </c>
      <c r="B90" s="9">
        <v>0</v>
      </c>
      <c r="C90" s="9">
        <v>0</v>
      </c>
      <c r="D90" s="9">
        <f>+D91+D92</f>
        <v>0</v>
      </c>
      <c r="E90" s="9">
        <f>+B90+C90+D90</f>
        <v>0</v>
      </c>
      <c r="F90" s="9"/>
      <c r="G90" s="9"/>
      <c r="H90" s="9"/>
      <c r="I90" s="9"/>
      <c r="J90" s="9"/>
      <c r="K90" s="9"/>
      <c r="L90" s="9"/>
      <c r="N90" s="44"/>
      <c r="O90" s="44"/>
      <c r="P90" s="31"/>
    </row>
    <row r="91" spans="1:16" ht="13.5" customHeight="1" x14ac:dyDescent="0.25">
      <c r="A91" s="15" t="s">
        <v>75</v>
      </c>
      <c r="B91" s="10">
        <v>0</v>
      </c>
      <c r="C91" s="10">
        <v>0</v>
      </c>
      <c r="D91" s="10">
        <v>0</v>
      </c>
      <c r="E91" s="26">
        <f>SUM(B91:D91)</f>
        <v>0</v>
      </c>
      <c r="F91" s="10"/>
      <c r="G91" s="26"/>
      <c r="H91" s="26"/>
      <c r="I91" s="26"/>
      <c r="J91" s="26"/>
      <c r="K91" s="26"/>
      <c r="L91" s="26"/>
      <c r="N91" s="31"/>
      <c r="O91" s="31"/>
      <c r="P91" s="31"/>
    </row>
    <row r="92" spans="1:16" ht="19.5" customHeight="1" x14ac:dyDescent="0.25">
      <c r="A92" s="15" t="s">
        <v>76</v>
      </c>
      <c r="B92" s="26">
        <v>0</v>
      </c>
      <c r="C92" s="26">
        <v>0</v>
      </c>
      <c r="D92" s="26">
        <v>0</v>
      </c>
      <c r="E92" s="26">
        <f>SUM(B92:D92)</f>
        <v>0</v>
      </c>
      <c r="F92" s="10"/>
      <c r="G92" s="26"/>
      <c r="H92" s="26"/>
      <c r="I92" s="26"/>
      <c r="J92" s="26"/>
      <c r="K92" s="26"/>
      <c r="L92" s="26"/>
      <c r="N92" s="31"/>
      <c r="O92" s="31"/>
      <c r="P92" s="31"/>
    </row>
    <row r="93" spans="1:16" ht="17.25" customHeight="1" x14ac:dyDescent="0.25">
      <c r="A93" s="14" t="s">
        <v>77</v>
      </c>
      <c r="B93" s="9">
        <v>0</v>
      </c>
      <c r="C93" s="9">
        <v>0</v>
      </c>
      <c r="D93" s="9">
        <f>+D94</f>
        <v>0</v>
      </c>
      <c r="E93" s="9">
        <f>+B93+C93+D93</f>
        <v>0</v>
      </c>
      <c r="F93" s="9"/>
      <c r="G93" s="9"/>
      <c r="H93" s="9"/>
      <c r="I93" s="9"/>
      <c r="J93" s="9"/>
      <c r="K93" s="9"/>
      <c r="L93" s="9"/>
      <c r="N93" s="31"/>
      <c r="O93" s="31"/>
      <c r="P93" s="31"/>
    </row>
    <row r="94" spans="1:16" ht="30" customHeight="1" x14ac:dyDescent="0.25">
      <c r="A94" s="15" t="s">
        <v>78</v>
      </c>
      <c r="B94" s="26">
        <v>0</v>
      </c>
      <c r="C94" s="26">
        <v>0</v>
      </c>
      <c r="D94" s="26">
        <v>0</v>
      </c>
      <c r="E94" s="26">
        <f>SUM(B94:D94)</f>
        <v>0</v>
      </c>
      <c r="F94" s="10"/>
      <c r="G94" s="26"/>
      <c r="H94" s="26"/>
      <c r="I94" s="26"/>
      <c r="J94" s="26"/>
      <c r="K94" s="26"/>
      <c r="L94" s="26"/>
      <c r="N94" s="31"/>
      <c r="O94" s="31"/>
      <c r="P94" s="31"/>
    </row>
    <row r="95" spans="1:16" ht="16.5" customHeight="1" x14ac:dyDescent="0.25">
      <c r="A95" s="17" t="s">
        <v>79</v>
      </c>
      <c r="B95" s="7">
        <f>+B87+B90+B93</f>
        <v>0</v>
      </c>
      <c r="C95" s="7">
        <f>+C87+C90+C93</f>
        <v>0</v>
      </c>
      <c r="D95" s="7">
        <f>+D87+D90+D93</f>
        <v>0</v>
      </c>
      <c r="E95" s="7">
        <f>+E87+E90+E93</f>
        <v>0</v>
      </c>
      <c r="F95" s="7"/>
      <c r="G95" s="7"/>
      <c r="H95" s="7"/>
      <c r="I95" s="7"/>
      <c r="J95" s="7"/>
      <c r="K95" s="7"/>
      <c r="L95" s="7"/>
      <c r="N95" s="45"/>
      <c r="O95" s="45"/>
      <c r="P95" s="54"/>
    </row>
    <row r="96" spans="1:16" ht="15.75" x14ac:dyDescent="0.25">
      <c r="A96" s="18" t="s">
        <v>80</v>
      </c>
      <c r="B96" s="2">
        <f>+B85+B95</f>
        <v>601325025.34000003</v>
      </c>
      <c r="C96" s="2">
        <f>+C85+C95</f>
        <v>646690612.63</v>
      </c>
      <c r="D96" s="2">
        <f>+D85+D95</f>
        <v>654325469.33000004</v>
      </c>
      <c r="E96" s="2">
        <f>+E85+E95</f>
        <v>1902341107.3000002</v>
      </c>
      <c r="F96" s="2"/>
      <c r="G96" s="2"/>
      <c r="H96" s="2"/>
      <c r="I96" s="2"/>
      <c r="J96" s="2"/>
      <c r="K96" s="2"/>
      <c r="L96" s="2"/>
      <c r="N96" s="45"/>
      <c r="O96" s="45"/>
      <c r="P96" s="45"/>
    </row>
    <row r="97" spans="1:20" ht="45" x14ac:dyDescent="0.25">
      <c r="A97" s="3" t="s">
        <v>97</v>
      </c>
      <c r="M97" s="42"/>
    </row>
    <row r="98" spans="1:20" s="36" customFormat="1" x14ac:dyDescent="0.25">
      <c r="A98" s="36" t="s">
        <v>117</v>
      </c>
      <c r="D98" s="98"/>
      <c r="E98" s="105"/>
    </row>
    <row r="99" spans="1:20" s="36" customFormat="1" x14ac:dyDescent="0.25">
      <c r="A99" s="36" t="s">
        <v>118</v>
      </c>
    </row>
    <row r="102" spans="1:20" x14ac:dyDescent="0.25">
      <c r="A102" s="4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36"/>
      <c r="Q102" s="36"/>
      <c r="R102" s="36"/>
      <c r="S102" s="36"/>
    </row>
    <row r="103" spans="1:20" s="35" customFormat="1" x14ac:dyDescent="0.25">
      <c r="A103" s="115" t="s">
        <v>98</v>
      </c>
      <c r="B103" s="115"/>
      <c r="C103" s="64"/>
      <c r="D103" s="101"/>
      <c r="E103" s="112" t="s">
        <v>99</v>
      </c>
      <c r="F103" s="112"/>
      <c r="G103" s="112"/>
      <c r="H103" s="61"/>
      <c r="I103" s="61"/>
      <c r="J103" s="46"/>
      <c r="P103" s="46"/>
      <c r="Q103" s="46"/>
      <c r="R103" s="46"/>
      <c r="S103" s="46"/>
      <c r="T103" s="46"/>
    </row>
    <row r="104" spans="1:20" s="35" customFormat="1" ht="15" customHeight="1" x14ac:dyDescent="0.25">
      <c r="A104" s="113" t="s">
        <v>100</v>
      </c>
      <c r="B104" s="113"/>
      <c r="C104" s="63"/>
      <c r="D104" s="100"/>
      <c r="E104" s="113" t="s">
        <v>115</v>
      </c>
      <c r="F104" s="113"/>
      <c r="G104" s="113"/>
      <c r="H104" s="49"/>
      <c r="I104" s="49"/>
      <c r="J104" s="47"/>
      <c r="P104" s="47"/>
      <c r="Q104" s="47"/>
      <c r="R104" s="47"/>
      <c r="S104" s="47"/>
      <c r="T104" s="47"/>
    </row>
    <row r="105" spans="1:20" s="35" customFormat="1" ht="15" customHeight="1" x14ac:dyDescent="0.25">
      <c r="A105" s="116" t="s">
        <v>101</v>
      </c>
      <c r="B105" s="116"/>
      <c r="C105" s="65"/>
      <c r="D105" s="102"/>
      <c r="E105" s="113" t="s">
        <v>114</v>
      </c>
      <c r="F105" s="113"/>
      <c r="G105" s="113"/>
      <c r="H105" s="49"/>
      <c r="I105" s="49"/>
      <c r="J105" s="47"/>
      <c r="P105" s="47"/>
      <c r="Q105" s="47"/>
      <c r="R105" s="47"/>
      <c r="S105" s="47"/>
      <c r="T105" s="47"/>
    </row>
    <row r="106" spans="1:20" s="35" customFormat="1" x14ac:dyDescent="0.25">
      <c r="A106" s="117" t="s">
        <v>95</v>
      </c>
      <c r="B106" s="117"/>
      <c r="C106" s="66"/>
      <c r="D106" s="103"/>
      <c r="E106" s="114" t="s">
        <v>94</v>
      </c>
      <c r="F106" s="114"/>
      <c r="G106" s="114"/>
      <c r="H106" s="62"/>
      <c r="I106" s="62"/>
      <c r="J106" s="41"/>
      <c r="P106" s="48"/>
      <c r="Q106" s="48"/>
      <c r="R106" s="48"/>
      <c r="S106" s="48"/>
      <c r="T106" s="48"/>
    </row>
    <row r="107" spans="1:20" s="35" customFormat="1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36"/>
      <c r="L107" s="36"/>
      <c r="M107" s="36"/>
      <c r="N107" s="36"/>
      <c r="O107" s="36"/>
      <c r="P107" s="36"/>
      <c r="Q107" s="36"/>
    </row>
    <row r="108" spans="1:20" s="35" customFormat="1" x14ac:dyDescent="0.25">
      <c r="A108" s="39"/>
      <c r="B108" s="38"/>
      <c r="C108" s="41"/>
      <c r="D108" s="41"/>
      <c r="E108" s="38"/>
      <c r="F108" s="38"/>
      <c r="G108" s="38"/>
      <c r="H108" s="38"/>
      <c r="I108" s="38"/>
      <c r="J108" s="38"/>
    </row>
    <row r="109" spans="1:20" s="35" customFormat="1" x14ac:dyDescent="0.25">
      <c r="A109" s="37"/>
      <c r="B109" s="38"/>
      <c r="C109" s="41"/>
      <c r="D109" s="41"/>
      <c r="E109" s="38"/>
      <c r="F109" s="38"/>
      <c r="G109" s="38"/>
      <c r="H109" s="38"/>
      <c r="I109" s="38"/>
      <c r="J109" s="38"/>
    </row>
    <row r="110" spans="1:20" s="35" customFormat="1" x14ac:dyDescent="0.25">
      <c r="A110" s="37"/>
      <c r="B110" s="38"/>
      <c r="C110" s="41"/>
      <c r="D110" s="41"/>
      <c r="E110" s="38"/>
      <c r="F110" s="38"/>
      <c r="G110" s="38"/>
      <c r="H110" s="38"/>
      <c r="I110" s="38"/>
      <c r="J110" s="38"/>
    </row>
    <row r="111" spans="1:20" s="56" customFormat="1" x14ac:dyDescent="0.25">
      <c r="A111" s="121" t="s">
        <v>119</v>
      </c>
      <c r="B111" s="121"/>
      <c r="C111" s="121"/>
      <c r="D111" s="121"/>
      <c r="E111" s="121"/>
      <c r="F111" s="121"/>
      <c r="G111" s="121"/>
      <c r="H111" s="57"/>
      <c r="I111" s="57"/>
      <c r="J111" s="57"/>
      <c r="K111" s="57"/>
      <c r="L111" s="57"/>
      <c r="M111" s="57"/>
      <c r="N111" s="57"/>
      <c r="O111" s="57"/>
    </row>
    <row r="112" spans="1:20" s="56" customFormat="1" x14ac:dyDescent="0.25">
      <c r="A112" s="106" t="s">
        <v>102</v>
      </c>
      <c r="B112" s="106"/>
      <c r="C112" s="106"/>
      <c r="D112" s="106"/>
      <c r="E112" s="106"/>
      <c r="F112" s="106"/>
      <c r="G112" s="106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1:19" s="56" customFormat="1" x14ac:dyDescent="0.25">
      <c r="A113" s="107" t="s">
        <v>103</v>
      </c>
      <c r="B113" s="107"/>
      <c r="C113" s="107"/>
      <c r="D113" s="107"/>
      <c r="E113" s="107"/>
      <c r="F113" s="107"/>
      <c r="G113" s="107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</row>
    <row r="114" spans="1:19" s="56" customFormat="1" x14ac:dyDescent="0.25">
      <c r="A114" s="108" t="s">
        <v>84</v>
      </c>
      <c r="B114" s="108"/>
      <c r="C114" s="108"/>
      <c r="D114" s="108"/>
      <c r="E114" s="108"/>
      <c r="F114" s="108"/>
      <c r="G114" s="108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</row>
    <row r="115" spans="1:19" s="56" customFormat="1" x14ac:dyDescent="0.25"/>
    <row r="116" spans="1:19" ht="15.75" thickBot="1" x14ac:dyDescent="0.3"/>
    <row r="117" spans="1:19" ht="15.75" thickBot="1" x14ac:dyDescent="0.3">
      <c r="A117" s="93" t="s">
        <v>110</v>
      </c>
    </row>
    <row r="118" spans="1:19" ht="30.75" thickBot="1" x14ac:dyDescent="0.3">
      <c r="A118" s="94" t="s">
        <v>111</v>
      </c>
    </row>
    <row r="119" spans="1:19" ht="60.75" thickBot="1" x14ac:dyDescent="0.3">
      <c r="A119" s="95" t="s">
        <v>112</v>
      </c>
    </row>
  </sheetData>
  <mergeCells count="19">
    <mergeCell ref="A2:P2"/>
    <mergeCell ref="A3:P3"/>
    <mergeCell ref="A4:P4"/>
    <mergeCell ref="A5:P5"/>
    <mergeCell ref="A111:G111"/>
    <mergeCell ref="A112:G112"/>
    <mergeCell ref="A113:G113"/>
    <mergeCell ref="A114:G114"/>
    <mergeCell ref="A6:J6"/>
    <mergeCell ref="A7:J7"/>
    <mergeCell ref="A8:J8"/>
    <mergeCell ref="E103:G103"/>
    <mergeCell ref="E104:G104"/>
    <mergeCell ref="E105:G105"/>
    <mergeCell ref="E106:G106"/>
    <mergeCell ref="A103:B103"/>
    <mergeCell ref="A104:B104"/>
    <mergeCell ref="A105:B105"/>
    <mergeCell ref="A106:B106"/>
  </mergeCells>
  <pageMargins left="0.23622047244094491" right="0.15748031496062992" top="0.23622047244094491" bottom="0.55118110236220474" header="0.31496062992125984" footer="0.31496062992125984"/>
  <pageSetup scale="49" orientation="landscape" r:id="rId1"/>
  <rowBreaks count="1" manualBreakCount="1">
    <brk id="60" max="15" man="1"/>
  </rowBreaks>
  <colBreaks count="1" manualBreakCount="1">
    <brk id="12" max="1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view="pageBreakPreview" topLeftCell="A67" zoomScale="85" zoomScaleSheetLayoutView="85" workbookViewId="0">
      <selection activeCell="C9" sqref="C9:C10"/>
    </sheetView>
  </sheetViews>
  <sheetFormatPr baseColWidth="10" defaultColWidth="11.42578125" defaultRowHeight="15" x14ac:dyDescent="0.25"/>
  <cols>
    <col min="1" max="1" width="93.28515625" style="11" customWidth="1"/>
    <col min="2" max="2" width="17.5703125" style="23" customWidth="1"/>
    <col min="3" max="3" width="16.7109375" style="11" customWidth="1"/>
    <col min="4" max="16384" width="11.42578125" style="11"/>
  </cols>
  <sheetData>
    <row r="3" spans="1:14" ht="28.5" customHeight="1" x14ac:dyDescent="0.25">
      <c r="A3" s="123" t="s">
        <v>83</v>
      </c>
      <c r="B3" s="124"/>
      <c r="C3" s="124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21" customHeight="1" x14ac:dyDescent="0.25">
      <c r="A4" s="125"/>
      <c r="B4" s="126"/>
      <c r="C4" s="126"/>
      <c r="D4" s="70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5.75" x14ac:dyDescent="0.25">
      <c r="A5" s="127" t="s">
        <v>104</v>
      </c>
      <c r="B5" s="128"/>
      <c r="C5" s="128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5.75" customHeight="1" x14ac:dyDescent="0.25">
      <c r="A6" s="129" t="s">
        <v>105</v>
      </c>
      <c r="B6" s="130"/>
      <c r="C6" s="130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15.75" customHeight="1" x14ac:dyDescent="0.25">
      <c r="A7" s="129" t="s">
        <v>36</v>
      </c>
      <c r="B7" s="130"/>
      <c r="C7" s="130"/>
      <c r="D7" s="76"/>
      <c r="E7" s="75"/>
      <c r="F7" s="75"/>
      <c r="G7" s="75"/>
      <c r="H7" s="75"/>
      <c r="I7" s="75"/>
      <c r="J7" s="75"/>
      <c r="K7" s="75"/>
      <c r="L7" s="75"/>
      <c r="M7" s="75"/>
      <c r="N7" s="75"/>
    </row>
    <row r="9" spans="1:14" ht="15" customHeight="1" x14ac:dyDescent="0.25">
      <c r="A9" s="19" t="s">
        <v>106</v>
      </c>
      <c r="B9" s="122" t="s">
        <v>37</v>
      </c>
      <c r="C9" s="122" t="s">
        <v>38</v>
      </c>
      <c r="D9" s="77"/>
    </row>
    <row r="10" spans="1:14" ht="23.25" customHeight="1" x14ac:dyDescent="0.25">
      <c r="A10" s="19"/>
      <c r="B10" s="122"/>
      <c r="C10" s="122"/>
      <c r="D10" s="77"/>
    </row>
    <row r="11" spans="1:14" x14ac:dyDescent="0.25">
      <c r="A11" s="78" t="s">
        <v>1</v>
      </c>
      <c r="B11" s="79"/>
      <c r="C11" s="80"/>
      <c r="D11" s="77"/>
    </row>
    <row r="12" spans="1:14" x14ac:dyDescent="0.25">
      <c r="A12" s="81" t="s">
        <v>2</v>
      </c>
      <c r="B12" s="82">
        <f>+B13+B14+B15+B16+B17</f>
        <v>1242622404</v>
      </c>
      <c r="C12" s="82">
        <f>+C13+C14+C15+C16+C17</f>
        <v>47142185</v>
      </c>
      <c r="D12" s="77"/>
    </row>
    <row r="13" spans="1:14" x14ac:dyDescent="0.25">
      <c r="A13" s="83" t="s">
        <v>3</v>
      </c>
      <c r="B13" s="84">
        <v>1205340992</v>
      </c>
      <c r="C13" s="23">
        <v>46077500</v>
      </c>
      <c r="D13" s="77"/>
    </row>
    <row r="14" spans="1:14" x14ac:dyDescent="0.25">
      <c r="A14" s="83" t="s">
        <v>4</v>
      </c>
      <c r="B14" s="84">
        <v>24326520</v>
      </c>
      <c r="C14" s="85">
        <v>0</v>
      </c>
      <c r="D14" s="77"/>
    </row>
    <row r="15" spans="1:14" x14ac:dyDescent="0.25">
      <c r="A15" s="83" t="s">
        <v>39</v>
      </c>
      <c r="B15" s="85">
        <v>0</v>
      </c>
      <c r="C15" s="85">
        <v>0</v>
      </c>
      <c r="D15" s="77"/>
    </row>
    <row r="16" spans="1:14" x14ac:dyDescent="0.25">
      <c r="A16" s="83" t="s">
        <v>5</v>
      </c>
      <c r="B16" s="85">
        <v>0</v>
      </c>
      <c r="C16" s="85">
        <v>0</v>
      </c>
      <c r="D16" s="77"/>
    </row>
    <row r="17" spans="1:4" x14ac:dyDescent="0.25">
      <c r="A17" s="83" t="s">
        <v>6</v>
      </c>
      <c r="B17" s="84">
        <v>12954892</v>
      </c>
      <c r="C17" s="23">
        <v>1064685</v>
      </c>
      <c r="D17" s="77"/>
    </row>
    <row r="18" spans="1:4" x14ac:dyDescent="0.25">
      <c r="A18" s="81" t="s">
        <v>7</v>
      </c>
      <c r="B18" s="82">
        <f>+B19+B20+B21+B22+B23+B24+B25+B26+B27</f>
        <v>299005590</v>
      </c>
      <c r="C18" s="82">
        <f>+C19+C20+C21+C22+C23+C24+C25+C26+C27</f>
        <v>79878813</v>
      </c>
      <c r="D18" s="77"/>
    </row>
    <row r="19" spans="1:4" x14ac:dyDescent="0.25">
      <c r="A19" s="83" t="s">
        <v>8</v>
      </c>
      <c r="B19" s="84">
        <v>144483942</v>
      </c>
      <c r="C19" s="23">
        <v>0</v>
      </c>
      <c r="D19" s="77"/>
    </row>
    <row r="20" spans="1:4" x14ac:dyDescent="0.25">
      <c r="A20" s="83" t="s">
        <v>9</v>
      </c>
      <c r="B20" s="84">
        <v>3000000</v>
      </c>
      <c r="C20" s="23">
        <v>0</v>
      </c>
      <c r="D20" s="77"/>
    </row>
    <row r="21" spans="1:4" x14ac:dyDescent="0.25">
      <c r="A21" s="83" t="s">
        <v>10</v>
      </c>
      <c r="B21" s="84">
        <v>54221469</v>
      </c>
      <c r="C21" s="23"/>
      <c r="D21" s="77"/>
    </row>
    <row r="22" spans="1:4" x14ac:dyDescent="0.25">
      <c r="A22" s="83" t="s">
        <v>11</v>
      </c>
      <c r="B22" s="84">
        <v>5050000</v>
      </c>
      <c r="C22" s="23">
        <v>500000</v>
      </c>
      <c r="D22" s="77"/>
    </row>
    <row r="23" spans="1:4" x14ac:dyDescent="0.25">
      <c r="A23" s="83" t="s">
        <v>12</v>
      </c>
      <c r="B23" s="84">
        <v>30098477</v>
      </c>
      <c r="C23" s="23">
        <v>25716155</v>
      </c>
    </row>
    <row r="24" spans="1:4" x14ac:dyDescent="0.25">
      <c r="A24" s="83" t="s">
        <v>13</v>
      </c>
      <c r="B24" s="84">
        <v>5500000</v>
      </c>
      <c r="C24" s="23">
        <v>5000000</v>
      </c>
    </row>
    <row r="25" spans="1:4" x14ac:dyDescent="0.25">
      <c r="A25" s="83" t="s">
        <v>14</v>
      </c>
      <c r="B25" s="84">
        <v>29177702</v>
      </c>
      <c r="C25" s="23">
        <v>40536600</v>
      </c>
    </row>
    <row r="26" spans="1:4" x14ac:dyDescent="0.25">
      <c r="A26" s="83" t="s">
        <v>15</v>
      </c>
      <c r="B26" s="84">
        <v>20774000</v>
      </c>
      <c r="C26" s="23">
        <v>9760000</v>
      </c>
    </row>
    <row r="27" spans="1:4" x14ac:dyDescent="0.25">
      <c r="A27" s="83" t="s">
        <v>40</v>
      </c>
      <c r="B27" s="84">
        <v>6700000</v>
      </c>
      <c r="C27" s="23">
        <v>-1633942</v>
      </c>
    </row>
    <row r="28" spans="1:4" x14ac:dyDescent="0.25">
      <c r="A28" s="81" t="s">
        <v>16</v>
      </c>
      <c r="B28" s="82">
        <f>+B29+B30+B31+B32+B33+B34+B35+B36+B37</f>
        <v>786514687</v>
      </c>
      <c r="C28" s="82">
        <f>+C29+C30+C31+C32+C33+C34+C35+C36+C37</f>
        <v>9899982</v>
      </c>
    </row>
    <row r="29" spans="1:4" x14ac:dyDescent="0.25">
      <c r="A29" s="83" t="s">
        <v>17</v>
      </c>
      <c r="B29" s="84">
        <v>186988790</v>
      </c>
      <c r="C29" s="23">
        <v>4100000</v>
      </c>
    </row>
    <row r="30" spans="1:4" x14ac:dyDescent="0.25">
      <c r="A30" s="83" t="s">
        <v>18</v>
      </c>
      <c r="B30" s="84">
        <v>37314574</v>
      </c>
      <c r="C30" s="23">
        <v>4533620</v>
      </c>
    </row>
    <row r="31" spans="1:4" x14ac:dyDescent="0.25">
      <c r="A31" s="83" t="s">
        <v>19</v>
      </c>
      <c r="B31" s="84">
        <v>26350000</v>
      </c>
      <c r="C31" s="23">
        <v>350769</v>
      </c>
    </row>
    <row r="32" spans="1:4" x14ac:dyDescent="0.25">
      <c r="A32" s="83" t="s">
        <v>20</v>
      </c>
      <c r="B32" s="84">
        <v>5000000</v>
      </c>
      <c r="C32" s="23">
        <v>647040</v>
      </c>
    </row>
    <row r="33" spans="1:3" x14ac:dyDescent="0.25">
      <c r="A33" s="83" t="s">
        <v>21</v>
      </c>
      <c r="B33" s="84">
        <v>23100000</v>
      </c>
      <c r="C33" s="23">
        <v>-100000</v>
      </c>
    </row>
    <row r="34" spans="1:3" x14ac:dyDescent="0.25">
      <c r="A34" s="83" t="s">
        <v>22</v>
      </c>
      <c r="B34" s="84">
        <v>26429948</v>
      </c>
      <c r="C34" s="23">
        <v>-675000</v>
      </c>
    </row>
    <row r="35" spans="1:3" x14ac:dyDescent="0.25">
      <c r="A35" s="83" t="s">
        <v>23</v>
      </c>
      <c r="B35" s="84">
        <v>202482092</v>
      </c>
      <c r="C35" s="23">
        <v>108018</v>
      </c>
    </row>
    <row r="36" spans="1:3" x14ac:dyDescent="0.25">
      <c r="A36" s="83" t="s">
        <v>41</v>
      </c>
      <c r="B36" s="85">
        <v>0</v>
      </c>
      <c r="C36" s="23">
        <v>0</v>
      </c>
    </row>
    <row r="37" spans="1:3" x14ac:dyDescent="0.25">
      <c r="A37" s="83" t="s">
        <v>24</v>
      </c>
      <c r="B37" s="84">
        <v>278849283</v>
      </c>
      <c r="C37" s="23">
        <v>935535</v>
      </c>
    </row>
    <row r="38" spans="1:3" x14ac:dyDescent="0.25">
      <c r="A38" s="81" t="s">
        <v>25</v>
      </c>
      <c r="B38" s="82">
        <f>+B39+B40+B41+B42+B43+B44+B45+B46</f>
        <v>6766952538</v>
      </c>
      <c r="C38" s="82">
        <f>+C39+C40+C41+C42+C43+C44+C45+C46</f>
        <v>-852528875.71000004</v>
      </c>
    </row>
    <row r="39" spans="1:3" x14ac:dyDescent="0.25">
      <c r="A39" s="83" t="s">
        <v>26</v>
      </c>
      <c r="B39" s="84">
        <v>6717197047</v>
      </c>
      <c r="C39" s="23">
        <v>-852528875.71000004</v>
      </c>
    </row>
    <row r="40" spans="1:3" x14ac:dyDescent="0.25">
      <c r="A40" s="83" t="s">
        <v>42</v>
      </c>
      <c r="B40" s="85">
        <v>0</v>
      </c>
      <c r="C40" s="85">
        <v>0</v>
      </c>
    </row>
    <row r="41" spans="1:3" x14ac:dyDescent="0.25">
      <c r="A41" s="83" t="s">
        <v>43</v>
      </c>
      <c r="B41" s="85">
        <v>0</v>
      </c>
      <c r="C41" s="85">
        <v>0</v>
      </c>
    </row>
    <row r="42" spans="1:3" x14ac:dyDescent="0.25">
      <c r="A42" s="83" t="s">
        <v>44</v>
      </c>
      <c r="B42" s="85">
        <v>0</v>
      </c>
      <c r="C42" s="85">
        <v>0</v>
      </c>
    </row>
    <row r="43" spans="1:3" x14ac:dyDescent="0.25">
      <c r="A43" s="83" t="s">
        <v>45</v>
      </c>
      <c r="B43" s="85">
        <v>0</v>
      </c>
      <c r="C43" s="85">
        <v>0</v>
      </c>
    </row>
    <row r="44" spans="1:3" x14ac:dyDescent="0.25">
      <c r="A44" s="83" t="s">
        <v>86</v>
      </c>
      <c r="B44" s="85">
        <v>0</v>
      </c>
      <c r="C44" s="85">
        <v>0</v>
      </c>
    </row>
    <row r="45" spans="1:3" x14ac:dyDescent="0.25">
      <c r="A45" s="83" t="s">
        <v>27</v>
      </c>
      <c r="B45" s="84">
        <v>11837743</v>
      </c>
      <c r="C45" s="85">
        <v>0</v>
      </c>
    </row>
    <row r="46" spans="1:3" x14ac:dyDescent="0.25">
      <c r="A46" s="83" t="s">
        <v>46</v>
      </c>
      <c r="B46" s="84">
        <v>37917748</v>
      </c>
      <c r="C46" s="85">
        <v>0</v>
      </c>
    </row>
    <row r="47" spans="1:3" x14ac:dyDescent="0.25">
      <c r="A47" s="81" t="s">
        <v>47</v>
      </c>
      <c r="B47" s="86">
        <f>+B48+B49+B50+B51+B52+B53</f>
        <v>0</v>
      </c>
      <c r="C47" s="86">
        <f>+C48+C49+C50+C51+C52+C53</f>
        <v>0</v>
      </c>
    </row>
    <row r="48" spans="1:3" x14ac:dyDescent="0.25">
      <c r="A48" s="83" t="s">
        <v>48</v>
      </c>
      <c r="B48" s="85">
        <v>0</v>
      </c>
      <c r="C48" s="85">
        <v>0</v>
      </c>
    </row>
    <row r="49" spans="1:3" x14ac:dyDescent="0.25">
      <c r="A49" s="83" t="s">
        <v>49</v>
      </c>
      <c r="B49" s="85">
        <v>0</v>
      </c>
      <c r="C49" s="85">
        <v>0</v>
      </c>
    </row>
    <row r="50" spans="1:3" x14ac:dyDescent="0.25">
      <c r="A50" s="83" t="s">
        <v>50</v>
      </c>
      <c r="B50" s="85">
        <v>0</v>
      </c>
      <c r="C50" s="85">
        <v>0</v>
      </c>
    </row>
    <row r="51" spans="1:3" x14ac:dyDescent="0.25">
      <c r="A51" s="83" t="s">
        <v>51</v>
      </c>
      <c r="B51" s="85">
        <v>0</v>
      </c>
      <c r="C51" s="85">
        <v>0</v>
      </c>
    </row>
    <row r="52" spans="1:3" x14ac:dyDescent="0.25">
      <c r="A52" s="83" t="s">
        <v>53</v>
      </c>
      <c r="B52" s="85">
        <v>0</v>
      </c>
      <c r="C52" s="85">
        <v>0</v>
      </c>
    </row>
    <row r="53" spans="1:3" x14ac:dyDescent="0.25">
      <c r="A53" s="83" t="s">
        <v>54</v>
      </c>
      <c r="B53" s="85">
        <v>0</v>
      </c>
      <c r="C53" s="85">
        <v>0</v>
      </c>
    </row>
    <row r="54" spans="1:3" x14ac:dyDescent="0.25">
      <c r="A54" s="81" t="s">
        <v>28</v>
      </c>
      <c r="B54" s="82">
        <f>+B55+B56+B57+B58+B59+B60+B61+B62+B63</f>
        <v>337040000</v>
      </c>
      <c r="C54" s="82">
        <f>+C55+C56+C57+C58+C59+C60+C61+C62+C63</f>
        <v>-140080980</v>
      </c>
    </row>
    <row r="55" spans="1:3" x14ac:dyDescent="0.25">
      <c r="A55" s="83" t="s">
        <v>29</v>
      </c>
      <c r="B55" s="84">
        <v>69500000</v>
      </c>
      <c r="C55" s="23">
        <v>17942280</v>
      </c>
    </row>
    <row r="56" spans="1:3" x14ac:dyDescent="0.25">
      <c r="A56" s="83" t="s">
        <v>107</v>
      </c>
      <c r="B56" s="84">
        <v>165500000</v>
      </c>
      <c r="C56" s="23">
        <v>-143955900</v>
      </c>
    </row>
    <row r="57" spans="1:3" x14ac:dyDescent="0.25">
      <c r="A57" s="83" t="s">
        <v>31</v>
      </c>
      <c r="B57" s="84">
        <v>5000000</v>
      </c>
      <c r="C57" s="23">
        <v>0</v>
      </c>
    </row>
    <row r="58" spans="1:3" x14ac:dyDescent="0.25">
      <c r="A58" s="83" t="s">
        <v>32</v>
      </c>
      <c r="B58" s="84">
        <v>33000000</v>
      </c>
      <c r="C58" s="23">
        <v>-3660000</v>
      </c>
    </row>
    <row r="59" spans="1:3" x14ac:dyDescent="0.25">
      <c r="A59" s="83" t="s">
        <v>33</v>
      </c>
      <c r="B59" s="84">
        <v>55040000</v>
      </c>
      <c r="C59" s="23">
        <v>-28479360</v>
      </c>
    </row>
    <row r="60" spans="1:3" x14ac:dyDescent="0.25">
      <c r="A60" s="83" t="s">
        <v>55</v>
      </c>
      <c r="B60" s="85">
        <v>0</v>
      </c>
      <c r="C60" s="23">
        <v>500000</v>
      </c>
    </row>
    <row r="61" spans="1:3" x14ac:dyDescent="0.25">
      <c r="A61" s="83" t="s">
        <v>108</v>
      </c>
      <c r="B61" s="85">
        <v>0</v>
      </c>
      <c r="C61" s="23">
        <v>0</v>
      </c>
    </row>
    <row r="62" spans="1:3" x14ac:dyDescent="0.25">
      <c r="A62" s="83" t="s">
        <v>34</v>
      </c>
      <c r="B62" s="84">
        <v>8000000</v>
      </c>
      <c r="C62" s="23">
        <v>17572000</v>
      </c>
    </row>
    <row r="63" spans="1:3" x14ac:dyDescent="0.25">
      <c r="A63" s="83" t="s">
        <v>57</v>
      </c>
      <c r="B63" s="84">
        <v>1000000</v>
      </c>
      <c r="C63" s="23">
        <v>0</v>
      </c>
    </row>
    <row r="64" spans="1:3" x14ac:dyDescent="0.25">
      <c r="A64" s="81" t="s">
        <v>58</v>
      </c>
      <c r="B64" s="82">
        <f>+B65+B66+B67+B68</f>
        <v>2000000000</v>
      </c>
      <c r="C64" s="82">
        <f>+C65+C66+C67+C68</f>
        <v>3160000</v>
      </c>
    </row>
    <row r="65" spans="1:3" x14ac:dyDescent="0.25">
      <c r="A65" s="83" t="s">
        <v>59</v>
      </c>
      <c r="B65" s="84">
        <v>2000000000</v>
      </c>
      <c r="C65" s="23">
        <v>3160000</v>
      </c>
    </row>
    <row r="66" spans="1:3" x14ac:dyDescent="0.25">
      <c r="A66" s="83" t="s">
        <v>60</v>
      </c>
      <c r="B66" s="85">
        <v>0</v>
      </c>
      <c r="C66" s="85">
        <v>0</v>
      </c>
    </row>
    <row r="67" spans="1:3" x14ac:dyDescent="0.25">
      <c r="A67" s="83" t="s">
        <v>61</v>
      </c>
      <c r="B67" s="85">
        <v>0</v>
      </c>
      <c r="C67" s="85">
        <v>0</v>
      </c>
    </row>
    <row r="68" spans="1:3" x14ac:dyDescent="0.25">
      <c r="A68" s="83" t="s">
        <v>62</v>
      </c>
      <c r="B68" s="85">
        <v>0</v>
      </c>
      <c r="C68" s="85">
        <v>0</v>
      </c>
    </row>
    <row r="69" spans="1:3" x14ac:dyDescent="0.25">
      <c r="A69" s="81" t="s">
        <v>63</v>
      </c>
      <c r="B69" s="86">
        <f>+B70+B71</f>
        <v>0</v>
      </c>
      <c r="C69" s="86">
        <f>+C70+C71</f>
        <v>0</v>
      </c>
    </row>
    <row r="70" spans="1:3" x14ac:dyDescent="0.25">
      <c r="A70" s="83" t="s">
        <v>64</v>
      </c>
      <c r="B70" s="85">
        <v>0</v>
      </c>
      <c r="C70" s="85">
        <v>0</v>
      </c>
    </row>
    <row r="71" spans="1:3" x14ac:dyDescent="0.25">
      <c r="A71" s="83" t="s">
        <v>65</v>
      </c>
      <c r="B71" s="85">
        <v>0</v>
      </c>
      <c r="C71" s="85">
        <v>0</v>
      </c>
    </row>
    <row r="72" spans="1:3" x14ac:dyDescent="0.25">
      <c r="A72" s="81" t="s">
        <v>66</v>
      </c>
      <c r="B72" s="85">
        <v>0</v>
      </c>
      <c r="C72" s="85">
        <v>0</v>
      </c>
    </row>
    <row r="73" spans="1:3" x14ac:dyDescent="0.25">
      <c r="A73" s="83" t="s">
        <v>67</v>
      </c>
      <c r="B73" s="85">
        <v>0</v>
      </c>
      <c r="C73" s="85">
        <v>0</v>
      </c>
    </row>
    <row r="74" spans="1:3" x14ac:dyDescent="0.25">
      <c r="A74" s="83" t="s">
        <v>68</v>
      </c>
      <c r="B74" s="85">
        <v>0</v>
      </c>
      <c r="C74" s="85">
        <v>0</v>
      </c>
    </row>
    <row r="75" spans="1:3" x14ac:dyDescent="0.25">
      <c r="A75" s="83" t="s">
        <v>69</v>
      </c>
      <c r="B75" s="85">
        <v>0</v>
      </c>
      <c r="C75" s="85">
        <v>0</v>
      </c>
    </row>
    <row r="76" spans="1:3" x14ac:dyDescent="0.25">
      <c r="A76" s="87" t="s">
        <v>70</v>
      </c>
      <c r="B76" s="88">
        <v>0</v>
      </c>
      <c r="C76" s="88">
        <v>0</v>
      </c>
    </row>
    <row r="77" spans="1:3" x14ac:dyDescent="0.25">
      <c r="A77" s="89" t="s">
        <v>71</v>
      </c>
      <c r="B77" s="90">
        <f>+B78+B79</f>
        <v>0</v>
      </c>
      <c r="C77" s="85">
        <v>0</v>
      </c>
    </row>
    <row r="78" spans="1:3" x14ac:dyDescent="0.25">
      <c r="A78" s="91" t="s">
        <v>72</v>
      </c>
      <c r="B78" s="92">
        <v>0</v>
      </c>
      <c r="C78" s="85">
        <v>0</v>
      </c>
    </row>
    <row r="79" spans="1:3" x14ac:dyDescent="0.25">
      <c r="A79" s="91" t="s">
        <v>73</v>
      </c>
      <c r="B79" s="92">
        <v>0</v>
      </c>
      <c r="C79" s="85">
        <v>0</v>
      </c>
    </row>
    <row r="80" spans="1:3" x14ac:dyDescent="0.25">
      <c r="A80" s="89" t="s">
        <v>74</v>
      </c>
      <c r="B80" s="90">
        <f>+B81+B82</f>
        <v>0</v>
      </c>
      <c r="C80" s="90">
        <f>+C81+C82</f>
        <v>0</v>
      </c>
    </row>
    <row r="81" spans="1:3" x14ac:dyDescent="0.25">
      <c r="A81" s="91" t="s">
        <v>75</v>
      </c>
      <c r="B81" s="92">
        <v>0</v>
      </c>
      <c r="C81" s="85">
        <v>0</v>
      </c>
    </row>
    <row r="82" spans="1:3" x14ac:dyDescent="0.25">
      <c r="A82" s="91" t="s">
        <v>76</v>
      </c>
      <c r="B82" s="92">
        <v>0</v>
      </c>
      <c r="C82" s="85">
        <v>0</v>
      </c>
    </row>
    <row r="83" spans="1:3" x14ac:dyDescent="0.25">
      <c r="A83" s="89" t="s">
        <v>77</v>
      </c>
      <c r="B83" s="90">
        <f>+B84</f>
        <v>0</v>
      </c>
      <c r="C83" s="90">
        <f>+C84</f>
        <v>0</v>
      </c>
    </row>
    <row r="84" spans="1:3" x14ac:dyDescent="0.25">
      <c r="A84" s="91" t="s">
        <v>78</v>
      </c>
      <c r="B84" s="92">
        <v>0</v>
      </c>
      <c r="C84" s="85">
        <v>0</v>
      </c>
    </row>
    <row r="85" spans="1:3" ht="15.75" x14ac:dyDescent="0.25">
      <c r="A85" s="19" t="s">
        <v>109</v>
      </c>
      <c r="B85" s="97">
        <f>+B64+B54+B38+B28+B18+B12</f>
        <v>11432135219</v>
      </c>
      <c r="C85" s="97">
        <f>+C64+C54+C38+C28+C18+C12</f>
        <v>-852528875.71000004</v>
      </c>
    </row>
    <row r="90" spans="1:3" ht="15.75" thickBot="1" x14ac:dyDescent="0.3"/>
    <row r="91" spans="1:3" ht="15.75" thickBot="1" x14ac:dyDescent="0.3">
      <c r="A91" s="93" t="s">
        <v>110</v>
      </c>
    </row>
    <row r="92" spans="1:3" ht="30.75" thickBot="1" x14ac:dyDescent="0.3">
      <c r="A92" s="94" t="s">
        <v>111</v>
      </c>
    </row>
    <row r="93" spans="1:3" ht="60.75" thickBot="1" x14ac:dyDescent="0.3">
      <c r="A93" s="95" t="s">
        <v>112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68" orientation="portrait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Ejecución, MARZO 2022</vt:lpstr>
      <vt:lpstr>PRESUPUESTO APROBADO 2022</vt:lpstr>
      <vt:lpstr>'Plantilla Ejecución, MARZO 2022'!Área_de_impresión</vt:lpstr>
      <vt:lpstr>'PRESUPUESTO APROBADO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Florian</cp:lastModifiedBy>
  <cp:lastPrinted>2022-04-05T21:11:01Z</cp:lastPrinted>
  <dcterms:created xsi:type="dcterms:W3CDTF">2018-04-17T18:57:16Z</dcterms:created>
  <dcterms:modified xsi:type="dcterms:W3CDTF">2022-05-05T19:45:56Z</dcterms:modified>
</cp:coreProperties>
</file>