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TRANSPARENCIA MIDE\12.presupuesto\B.ejecucion del presupuesto\2023\5.- MAYO\"/>
    </mc:Choice>
  </mc:AlternateContent>
  <xr:revisionPtr revIDLastSave="0" documentId="13_ncr:1_{A617697F-510D-4102-9A13-FD751B4515F2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lantilla Ejecución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N87" i="12" l="1"/>
  <c r="N90" i="12"/>
  <c r="N80" i="12"/>
  <c r="N74" i="12"/>
  <c r="N95" i="12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<sst xmlns="http://schemas.openxmlformats.org/spreadsheetml/2006/main" count="119" uniqueCount="119">
  <si>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</si>
  <si>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</si>
  <si>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</si>
  <si>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</si>
  <si>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</si>
  <si>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</si>
  <si>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</si>
  <si>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</si>
  <si>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</si>
  <si>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</si>
  <si>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</si>
  <si>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</si>
  <si>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</si>
  <si>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</si>
  <si>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</si>
  <si>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</si>
  <si>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</si>
  <si>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</si>
  <si>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</si>
  <si>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</si>
  <si>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</si>
  <si>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</si>
  <si>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</si>
  <si>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</si>
  <si>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</si>
  <si>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</si>
  <si>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</si>
  <si>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</si>
  <si>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</si>
  <si>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</si>
  <si>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</si>
  <si>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</si>
  <si>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</si>
  <si>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</si>
  <si>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</si>
  <si>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</si>
  <si>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</si>
  <si>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</si>
  <si>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</si>
  <si>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</si>
  <si>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</si>
  <si>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</si>
  <si>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</si>
  <si>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</si>
  <si>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</si>
  <si>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</si>
  <si>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</si>
  <si>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</si>
  <si>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</si>
  <si>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</si>
  <si>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</si>
  <si>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</si>
  <si>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</si>
  <si>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</si>
  <si>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</si>
  <si>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</si>
  <si>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</si>
  <si>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</si>
  <si>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</si>
  <si>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</si>
  <si>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</si>
  <si>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</si>
  <si>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</si>
  <si>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</si>
  <si>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</si>
  <si>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</si>
  <si>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</si>
  <si>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</si>
  <si>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</si>
  <si>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</si>
  <si>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</si>
  <si>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</si>
  <si>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</si>
  <si>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</si>
  <si>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</si>
  <si>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</si>
  <si>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</si>
  <si>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</si>
  <si>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</si>
  <si>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</si>
  <si>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</si>
  <si>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</si>
  <si>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</si>
  <si>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</si>
  <si>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</si>
  <si>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</si>
  <si>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</si>
  <si>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</si>
  <si>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</si>
  <si>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</si>
  <si>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</si>
  <si>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</si>
  <si>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</si>
  <si>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</si>
  <si>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</si>
  <si>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</si>
  <si>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</si>
  <si>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</si>
  <si>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</si>
  <si>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</si>
  <si>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</si>
  <si>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</si>
  <si>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</si>
  <si>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</si>
  <si>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</si>
  <si>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</si>
  <si>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</si>
  <si>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</si>
  <si>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</si>
  <si>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</si>
  <si>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</si>
  <si>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</si>
  <si>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</si>
  <si>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</si>
  <si>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</si>
  <si>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 xml:space="preserve">Fuente: Sistema Integrado de Gestión Financiera
Periodo: 2023
</t>
  </si>
  <si>
    <t>Teniente Coronel, ERD.</t>
  </si>
  <si>
    <t>Fecha de registro: hasta el 31 de Mayo 2023</t>
  </si>
  <si>
    <t>Fecha de imputación: desde el 01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</si>
</sst>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3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L114"/>
  <sheetViews>
    <sheetView showGridLines="0" tabSelected="1" topLeftCell="B1" zoomScaleNormal="100" workbookViewId="0">
      <selection activeCell="B27" sqref="B27"/>
    </sheetView>
  </sheetViews>
  <sheetFormatPr baseColWidth="10" defaultColWidth="11.44140625" defaultRowHeight="14.4" x14ac:dyDescent="0.3"/>
  <cols>
    <col min="1" max="1" width="86.5546875" bestFit="1" customWidth="1"/>
    <col min="2" max="2" width="16.88671875" customWidth="1"/>
    <col min="3" max="3" width="14.5546875" bestFit="1" customWidth="1"/>
    <col min="4" max="6" width="16.33203125" bestFit="1" customWidth="1"/>
    <col min="7" max="11" width="14.5546875" bestFit="1" customWidth="1"/>
    <col min="12" max="13" width="16.33203125" bestFit="1" customWidth="1"/>
    <col min="14" max="14" width="17.3320312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38" ht="18" x14ac:dyDescent="0.3">
      <c r="A7" s="65">
        <v>2023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38" ht="15.6" x14ac:dyDescent="0.3">
      <c r="A8" s="66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38" x14ac:dyDescent="0.3">
      <c r="A9" s="67" t="s">
        <v>36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6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113</v>
      </c>
      <c r="M12" s="18" t="s">
        <v>114</v>
      </c>
      <c r="N12" s="18" t="s">
        <v>92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>
        <v>96794298.390000001</v>
      </c>
      <c r="D14" s="20">
        <v>96734255.109999999</v>
      </c>
      <c r="E14" s="20">
        <v>96700799.709999993</v>
      </c>
      <c r="F14" s="20">
        <v>97610909.540000007</v>
      </c>
      <c r="G14" s="20"/>
      <c r="H14" s="20"/>
      <c r="I14" s="20"/>
      <c r="J14" s="20"/>
      <c r="K14" s="20"/>
      <c r="L14" s="20"/>
      <c r="M14" s="20"/>
      <c r="N14" s="20">
        <f>+B14+C14+D14+E14+F14+G14+H14+I14+J14+K14+L14+M14</f>
        <v>483820414.56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>
        <v>91776892.659999996</v>
      </c>
      <c r="D15" s="9">
        <v>91753022.969999999</v>
      </c>
      <c r="E15" s="9">
        <v>91281922.969999999</v>
      </c>
      <c r="F15" s="9">
        <v>92155372.969999999</v>
      </c>
      <c r="G15" s="9"/>
      <c r="H15" s="9"/>
      <c r="I15" s="9"/>
      <c r="J15" s="9"/>
      <c r="K15" s="9"/>
      <c r="L15" s="9"/>
      <c r="M15" s="9"/>
      <c r="N15" s="9">
        <f>SUM(B15:M15)</f>
        <v>458007854.23000002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>
        <v>4013088.75</v>
      </c>
      <c r="D16" s="9">
        <v>3938027</v>
      </c>
      <c r="E16" s="9">
        <v>4418542</v>
      </c>
      <c r="F16" s="9">
        <v>4446717</v>
      </c>
      <c r="G16" s="9"/>
      <c r="H16" s="9"/>
      <c r="I16" s="9"/>
      <c r="J16" s="9"/>
      <c r="K16" s="9"/>
      <c r="L16" s="9"/>
      <c r="M16" s="9"/>
      <c r="N16" s="9">
        <f>SUM(B16:M16)</f>
        <v>20792907.25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/>
      <c r="H17" s="9"/>
      <c r="I17" s="9"/>
      <c r="J17" s="9"/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>
        <v>1004316.98</v>
      </c>
      <c r="D19" s="9">
        <v>1043205.14</v>
      </c>
      <c r="E19" s="9">
        <v>1000334.74</v>
      </c>
      <c r="F19" s="9">
        <v>1008819.57</v>
      </c>
      <c r="G19" s="9"/>
      <c r="H19" s="9"/>
      <c r="I19" s="9"/>
      <c r="J19" s="9"/>
      <c r="K19" s="9"/>
      <c r="L19" s="9"/>
      <c r="M19" s="9"/>
      <c r="N19" s="9">
        <f>SUM(B19:M19)</f>
        <v>5019653.08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>
        <v>22446032.800000001</v>
      </c>
      <c r="D20" s="8">
        <v>40091893.630000003</v>
      </c>
      <c r="E20" s="8">
        <v>22879972.039999999</v>
      </c>
      <c r="F20" s="8">
        <v>27123705.039999999</v>
      </c>
      <c r="G20" s="8"/>
      <c r="H20" s="8"/>
      <c r="I20" s="8"/>
      <c r="J20" s="8"/>
      <c r="K20" s="8"/>
      <c r="L20" s="8"/>
      <c r="M20" s="8"/>
      <c r="N20" s="8">
        <f>+B20+C20+D20+E20+F20+G20+H20+I20+J20+K20+L20+M20</f>
        <v>135660713.01999998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>
        <v>2716370.32</v>
      </c>
      <c r="D21" s="9">
        <v>18755308.77</v>
      </c>
      <c r="E21" s="9">
        <v>8449192.0800000001</v>
      </c>
      <c r="F21" s="9">
        <v>5028446.83</v>
      </c>
      <c r="G21" s="9"/>
      <c r="H21" s="9"/>
      <c r="I21" s="9"/>
      <c r="J21" s="9"/>
      <c r="K21" s="9"/>
      <c r="L21" s="9"/>
      <c r="M21" s="9"/>
      <c r="N21" s="9">
        <f t="shared" ref="N21:N29" si="1">SUM(B21:M21)</f>
        <v>45719350.029999994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>
        <v>0</v>
      </c>
      <c r="D22" s="9">
        <v>153754</v>
      </c>
      <c r="E22" s="9">
        <v>520741.85</v>
      </c>
      <c r="F22" s="9">
        <v>121009</v>
      </c>
      <c r="G22" s="9"/>
      <c r="H22" s="9"/>
      <c r="I22" s="9"/>
      <c r="J22" s="9"/>
      <c r="K22" s="9"/>
      <c r="L22" s="9"/>
      <c r="M22" s="9"/>
      <c r="N22" s="9">
        <f t="shared" si="1"/>
        <v>795504.85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>
        <v>5717602.4100000001</v>
      </c>
      <c r="D23" s="9">
        <v>13911772.67</v>
      </c>
      <c r="E23" s="9">
        <v>9540673.3200000003</v>
      </c>
      <c r="F23" s="9">
        <v>11328357.02</v>
      </c>
      <c r="G23" s="9"/>
      <c r="H23" s="9"/>
      <c r="I23" s="9"/>
      <c r="J23" s="9"/>
      <c r="K23" s="9"/>
      <c r="L23" s="9"/>
      <c r="M23" s="9"/>
      <c r="N23" s="9">
        <f t="shared" si="1"/>
        <v>45681115.25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>
        <v>172302.86</v>
      </c>
      <c r="D24" s="9">
        <v>0</v>
      </c>
      <c r="E24" s="9">
        <v>109049.52</v>
      </c>
      <c r="F24" s="9">
        <v>5117910.8899999997</v>
      </c>
      <c r="G24" s="9"/>
      <c r="H24" s="9"/>
      <c r="I24" s="9"/>
      <c r="J24" s="9"/>
      <c r="K24" s="9"/>
      <c r="L24" s="9"/>
      <c r="M24" s="9"/>
      <c r="N24" s="9">
        <f t="shared" si="1"/>
        <v>5399263.2699999996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>
        <v>3752741.11</v>
      </c>
      <c r="D25" s="9">
        <v>758671.3</v>
      </c>
      <c r="E25" s="9">
        <v>433989.22</v>
      </c>
      <c r="F25" s="9">
        <v>1000575.97</v>
      </c>
      <c r="G25" s="9"/>
      <c r="H25" s="9"/>
      <c r="I25" s="9"/>
      <c r="J25" s="9"/>
      <c r="K25" s="9"/>
      <c r="L25" s="9"/>
      <c r="M25" s="9"/>
      <c r="N25" s="9">
        <f t="shared" si="1"/>
        <v>6366466.8199999994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>
        <v>1256.56</v>
      </c>
      <c r="D26" s="9">
        <v>0</v>
      </c>
      <c r="E26" s="9">
        <v>83119.5</v>
      </c>
      <c r="F26" s="9">
        <v>125094.87</v>
      </c>
      <c r="G26" s="9"/>
      <c r="H26" s="9"/>
      <c r="I26" s="9"/>
      <c r="J26" s="9"/>
      <c r="K26" s="9"/>
      <c r="L26" s="9"/>
      <c r="M26" s="9"/>
      <c r="N26" s="9">
        <f t="shared" si="1"/>
        <v>5015164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>
        <v>9727689.5399999991</v>
      </c>
      <c r="D27" s="9">
        <v>6322386.8899999997</v>
      </c>
      <c r="E27" s="9">
        <v>3660669.09</v>
      </c>
      <c r="F27" s="9">
        <v>3918746.06</v>
      </c>
      <c r="G27" s="9"/>
      <c r="H27" s="9"/>
      <c r="I27" s="9"/>
      <c r="J27" s="9"/>
      <c r="K27" s="9"/>
      <c r="L27" s="9"/>
      <c r="M27" s="9"/>
      <c r="N27" s="9">
        <f t="shared" si="1"/>
        <v>25485306.939999998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>
        <v>442440</v>
      </c>
      <c r="D28" s="9">
        <v>0</v>
      </c>
      <c r="E28" s="9">
        <v>82537.460000000006</v>
      </c>
      <c r="F28" s="9">
        <v>383053.96</v>
      </c>
      <c r="G28" s="9"/>
      <c r="H28" s="9"/>
      <c r="I28" s="9"/>
      <c r="J28" s="9"/>
      <c r="K28" s="9"/>
      <c r="L28" s="9"/>
      <c r="M28" s="9"/>
      <c r="N28" s="9">
        <f t="shared" si="1"/>
        <v>992401.41999999993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37</v>
      </c>
      <c r="B29" s="9">
        <v>0</v>
      </c>
      <c r="C29" s="9">
        <v>0</v>
      </c>
      <c r="D29" s="9">
        <v>190000</v>
      </c>
      <c r="E29" s="9">
        <v>0</v>
      </c>
      <c r="F29" s="9">
        <v>100510.44</v>
      </c>
      <c r="G29" s="9"/>
      <c r="H29" s="9"/>
      <c r="I29" s="9"/>
      <c r="J29" s="9"/>
      <c r="K29" s="9"/>
      <c r="L29" s="9"/>
      <c r="M29" s="9"/>
      <c r="N29" s="9">
        <f t="shared" si="1"/>
        <v>290510.44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>
        <v>77699599.930000007</v>
      </c>
      <c r="D30" s="20">
        <v>177046845.30000001</v>
      </c>
      <c r="E30" s="20">
        <v>73978962.079999998</v>
      </c>
      <c r="F30" s="20">
        <v>161098413.16</v>
      </c>
      <c r="G30" s="20"/>
      <c r="H30" s="20"/>
      <c r="I30" s="20"/>
      <c r="J30" s="20"/>
      <c r="K30" s="20"/>
      <c r="L30" s="20"/>
      <c r="M30" s="20"/>
      <c r="N30" s="8">
        <f>+B30+C30+D30+E30+F30+G30+H30+I30+J30+K30+L30+M30</f>
        <v>501455800.52999997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>
        <v>13093641.710000001</v>
      </c>
      <c r="D31" s="9">
        <v>14328590.140000001</v>
      </c>
      <c r="E31" s="9">
        <v>12746374.140000001</v>
      </c>
      <c r="F31" s="9">
        <v>14644491.539999999</v>
      </c>
      <c r="G31" s="9"/>
      <c r="H31" s="9"/>
      <c r="I31" s="9"/>
      <c r="J31" s="9"/>
      <c r="K31" s="9"/>
      <c r="L31" s="9"/>
      <c r="M31" s="9"/>
      <c r="N31" s="9">
        <f t="shared" ref="N31:N37" si="2">SUM(B31:M31)</f>
        <v>66445077.590000004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>
        <v>34489040</v>
      </c>
      <c r="D32" s="9">
        <v>123592835.48999999</v>
      </c>
      <c r="E32" s="9">
        <v>33427892.899999999</v>
      </c>
      <c r="F32" s="9">
        <v>109990727.81999999</v>
      </c>
      <c r="G32" s="9"/>
      <c r="H32" s="9"/>
      <c r="I32" s="9"/>
      <c r="J32" s="9"/>
      <c r="K32" s="9"/>
      <c r="L32" s="9"/>
      <c r="M32" s="9"/>
      <c r="N32" s="9">
        <f t="shared" si="2"/>
        <v>301500496.21000004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>
        <v>375354.46</v>
      </c>
      <c r="D33" s="9">
        <v>24150</v>
      </c>
      <c r="E33" s="9">
        <v>13193.34</v>
      </c>
      <c r="F33" s="9">
        <v>798809.87</v>
      </c>
      <c r="G33" s="9"/>
      <c r="H33" s="9"/>
      <c r="I33" s="9"/>
      <c r="J33" s="9"/>
      <c r="K33" s="9"/>
      <c r="L33" s="9"/>
      <c r="M33" s="9"/>
      <c r="N33" s="9">
        <f t="shared" si="2"/>
        <v>1211507.67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>
        <v>63554.400000000001</v>
      </c>
      <c r="D34" s="9">
        <v>0</v>
      </c>
      <c r="E34" s="9">
        <v>0</v>
      </c>
      <c r="F34" s="9">
        <v>2569032.36</v>
      </c>
      <c r="G34" s="9"/>
      <c r="H34" s="9"/>
      <c r="I34" s="9"/>
      <c r="J34" s="9"/>
      <c r="K34" s="9"/>
      <c r="L34" s="9"/>
      <c r="M34" s="9"/>
      <c r="N34" s="9">
        <f t="shared" si="2"/>
        <v>2632586.7599999998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>
        <v>96098.61</v>
      </c>
      <c r="D35" s="9">
        <v>386557.14</v>
      </c>
      <c r="E35" s="9">
        <v>85227.5</v>
      </c>
      <c r="F35" s="9">
        <v>842739.28</v>
      </c>
      <c r="G35" s="9"/>
      <c r="H35" s="9"/>
      <c r="I35" s="9"/>
      <c r="J35" s="9"/>
      <c r="K35" s="9"/>
      <c r="L35" s="9"/>
      <c r="M35" s="9"/>
      <c r="N35" s="9">
        <f t="shared" si="2"/>
        <v>1410622.53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>
        <v>131081.79</v>
      </c>
      <c r="D36" s="21">
        <v>203338.15</v>
      </c>
      <c r="E36" s="21">
        <v>115330.12</v>
      </c>
      <c r="F36" s="21">
        <v>862692.99</v>
      </c>
      <c r="G36" s="21"/>
      <c r="H36" s="9"/>
      <c r="I36" s="9"/>
      <c r="J36" s="9"/>
      <c r="K36" s="9"/>
      <c r="L36" s="9"/>
      <c r="M36" s="9"/>
      <c r="N36" s="9">
        <f t="shared" si="2"/>
        <v>1312443.05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>
        <v>27886292.789999999</v>
      </c>
      <c r="D37" s="9">
        <v>16318191.130000001</v>
      </c>
      <c r="E37" s="9">
        <v>16931575.300000001</v>
      </c>
      <c r="F37" s="9">
        <v>19745458.829999998</v>
      </c>
      <c r="G37" s="9"/>
      <c r="H37" s="9"/>
      <c r="I37" s="9"/>
      <c r="J37" s="9"/>
      <c r="K37" s="9"/>
      <c r="L37" s="9"/>
      <c r="M37" s="9"/>
      <c r="N37" s="9">
        <f t="shared" si="2"/>
        <v>84834109.629999995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/>
      <c r="H38" s="9"/>
      <c r="I38" s="9"/>
      <c r="J38" s="9"/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>
        <v>1564536.17</v>
      </c>
      <c r="D39" s="9">
        <v>22193183.25</v>
      </c>
      <c r="E39" s="9">
        <v>10659368.779999999</v>
      </c>
      <c r="F39" s="9">
        <v>11644460.470000001</v>
      </c>
      <c r="G39" s="9"/>
      <c r="H39" s="9"/>
      <c r="I39" s="9"/>
      <c r="J39" s="9"/>
      <c r="K39" s="9"/>
      <c r="L39" s="9"/>
      <c r="M39" s="9"/>
      <c r="N39" s="9">
        <f>SUM(B39:M39)</f>
        <v>46061548.670000002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>
        <v>547168743.78999996</v>
      </c>
      <c r="D40" s="8">
        <v>547831474.91999996</v>
      </c>
      <c r="E40" s="8">
        <v>604747149.26999998</v>
      </c>
      <c r="F40" s="8">
        <v>594783393.00999999</v>
      </c>
      <c r="G40" s="8"/>
      <c r="H40" s="8"/>
      <c r="I40" s="8"/>
      <c r="J40" s="8"/>
      <c r="K40" s="8"/>
      <c r="L40" s="8"/>
      <c r="M40" s="8"/>
      <c r="N40" s="8">
        <f>+B40+C40+D40+E40+F40+G40+H40+I40+J40+K40+L40+M40</f>
        <v>2844235536.6800003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>
        <v>542837917.78999996</v>
      </c>
      <c r="D41" s="9">
        <v>547088953.45000005</v>
      </c>
      <c r="E41" s="9">
        <v>594087336.26999998</v>
      </c>
      <c r="F41" s="9">
        <v>594123581.00999999</v>
      </c>
      <c r="G41" s="9"/>
      <c r="H41" s="9"/>
      <c r="I41" s="9"/>
      <c r="J41" s="9"/>
      <c r="K41" s="9"/>
      <c r="L41" s="9"/>
      <c r="M41" s="9"/>
      <c r="N41" s="9">
        <f>SUM(B41:M41)</f>
        <v>2819783929.7799997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39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/>
      <c r="H42" s="9"/>
      <c r="I42" s="9"/>
      <c r="J42" s="9"/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/>
      <c r="H43" s="9"/>
      <c r="I43" s="9"/>
      <c r="J43" s="9"/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>
        <v>511200</v>
      </c>
      <c r="D47" s="9">
        <v>82708.47</v>
      </c>
      <c r="E47" s="9">
        <v>0</v>
      </c>
      <c r="F47" s="9">
        <v>0</v>
      </c>
      <c r="G47" s="9"/>
      <c r="H47" s="9"/>
      <c r="I47" s="9"/>
      <c r="J47" s="9"/>
      <c r="K47" s="9"/>
      <c r="L47" s="9"/>
      <c r="M47" s="9"/>
      <c r="N47" s="9">
        <f>SUM(B47:M47)</f>
        <v>1152542.9000000001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43</v>
      </c>
      <c r="B48" s="9">
        <v>7500000</v>
      </c>
      <c r="C48" s="9">
        <v>3819626</v>
      </c>
      <c r="D48" s="9">
        <v>659813</v>
      </c>
      <c r="E48" s="9">
        <v>10659813</v>
      </c>
      <c r="F48" s="9">
        <v>659812</v>
      </c>
      <c r="G48" s="9"/>
      <c r="H48" s="9"/>
      <c r="I48" s="9"/>
      <c r="J48" s="9"/>
      <c r="K48" s="9"/>
      <c r="L48" s="9"/>
      <c r="M48" s="9"/>
      <c r="N48" s="9">
        <f>SUM(B48:M48)</f>
        <v>23299064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/>
      <c r="H49" s="8"/>
      <c r="I49" s="8"/>
      <c r="J49" s="8"/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/>
      <c r="H50" s="9"/>
      <c r="I50" s="9"/>
      <c r="J50" s="9"/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/>
      <c r="H51" s="9"/>
      <c r="I51" s="9"/>
      <c r="J51" s="9"/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47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/>
      <c r="H52" s="9"/>
      <c r="I52" s="9"/>
      <c r="J52" s="9"/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48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/>
      <c r="H53" s="9"/>
      <c r="I53" s="9"/>
      <c r="J53" s="9"/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49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/>
      <c r="H54" s="9"/>
      <c r="I54" s="9"/>
      <c r="J54" s="9"/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/>
      <c r="H55" s="9"/>
      <c r="I55" s="9"/>
      <c r="J55" s="9"/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/>
      <c r="H56" s="9"/>
      <c r="I56" s="9"/>
      <c r="J56" s="9"/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/>
      <c r="H57" s="8"/>
      <c r="I57" s="8"/>
      <c r="J57" s="8"/>
      <c r="K57" s="8"/>
      <c r="L57" s="8"/>
      <c r="M57" s="8"/>
      <c r="N57" s="8">
        <f>+C57+B57+D57+E57+F57+G57+H57+I57+J57+K57+L57+M57</f>
        <v>74901066.299999997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>
        <v>2001644.04</v>
      </c>
      <c r="D58" s="9">
        <v>2849178.8</v>
      </c>
      <c r="E58" s="9">
        <v>989456.17</v>
      </c>
      <c r="F58" s="9">
        <v>2838998.04</v>
      </c>
      <c r="G58" s="9"/>
      <c r="H58" s="9"/>
      <c r="I58" s="9"/>
      <c r="J58" s="9"/>
      <c r="K58" s="9"/>
      <c r="L58" s="9"/>
      <c r="M58" s="9"/>
      <c r="N58" s="9">
        <f t="shared" ref="N58:N63" si="6">SUM(B58:M58)</f>
        <v>8679277.0500000007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>
        <v>309714.59999999998</v>
      </c>
      <c r="D59" s="9">
        <v>167619</v>
      </c>
      <c r="E59" s="9">
        <v>15729.99</v>
      </c>
      <c r="F59" s="9">
        <v>161660</v>
      </c>
      <c r="G59" s="9"/>
      <c r="H59" s="9"/>
      <c r="I59" s="9"/>
      <c r="J59" s="9"/>
      <c r="K59" s="9"/>
      <c r="L59" s="9"/>
      <c r="M59" s="9"/>
      <c r="N59" s="9">
        <f t="shared" si="6"/>
        <v>654723.59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>
        <v>0</v>
      </c>
      <c r="D60" s="9">
        <v>3521200</v>
      </c>
      <c r="E60" s="9">
        <v>0</v>
      </c>
      <c r="F60" s="9">
        <v>1493672.22</v>
      </c>
      <c r="G60" s="9"/>
      <c r="H60" s="9"/>
      <c r="I60" s="9"/>
      <c r="J60" s="9"/>
      <c r="K60" s="9"/>
      <c r="L60" s="9"/>
      <c r="M60" s="9"/>
      <c r="N60" s="9">
        <f t="shared" si="6"/>
        <v>5014872.22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>
        <v>45430</v>
      </c>
      <c r="D61" s="9">
        <v>2395895</v>
      </c>
      <c r="E61" s="9">
        <v>11652.5</v>
      </c>
      <c r="F61" s="9">
        <v>546131.23</v>
      </c>
      <c r="G61" s="9"/>
      <c r="H61" s="9"/>
      <c r="I61" s="9"/>
      <c r="J61" s="9"/>
      <c r="K61" s="9"/>
      <c r="L61" s="9"/>
      <c r="M61" s="9"/>
      <c r="N61" s="9">
        <f t="shared" si="6"/>
        <v>2999108.73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>
        <v>1050755.6399999999</v>
      </c>
      <c r="D62" s="9">
        <v>340642.2</v>
      </c>
      <c r="E62" s="9">
        <v>1219891.46</v>
      </c>
      <c r="F62" s="9">
        <v>424202.73</v>
      </c>
      <c r="G62" s="9"/>
      <c r="H62" s="9"/>
      <c r="I62" s="9"/>
      <c r="J62" s="9"/>
      <c r="K62" s="9"/>
      <c r="L62" s="9"/>
      <c r="M62" s="9"/>
      <c r="N62" s="9">
        <f t="shared" si="6"/>
        <v>3035492.03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52</v>
      </c>
      <c r="B63" s="9">
        <v>0</v>
      </c>
      <c r="C63" s="9">
        <v>1185976.7</v>
      </c>
      <c r="D63" s="9">
        <v>22715</v>
      </c>
      <c r="E63" s="9">
        <v>234218.2</v>
      </c>
      <c r="F63" s="9">
        <v>0</v>
      </c>
      <c r="G63" s="9"/>
      <c r="H63" s="9"/>
      <c r="I63" s="9"/>
      <c r="J63" s="9"/>
      <c r="K63" s="9"/>
      <c r="L63" s="9"/>
      <c r="M63" s="9"/>
      <c r="N63" s="9">
        <f t="shared" si="6"/>
        <v>1442909.9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/>
      <c r="H64" s="9"/>
      <c r="I64" s="9"/>
      <c r="J64" s="9"/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>
        <v>6180000</v>
      </c>
      <c r="D65" s="9">
        <v>16899.349999999999</v>
      </c>
      <c r="E65" s="9">
        <v>0</v>
      </c>
      <c r="F65" s="9">
        <v>0</v>
      </c>
      <c r="G65" s="9"/>
      <c r="H65" s="9"/>
      <c r="I65" s="9"/>
      <c r="J65" s="9"/>
      <c r="K65" s="9"/>
      <c r="L65" s="9"/>
      <c r="M65" s="9"/>
      <c r="N65" s="9">
        <f>SUM(B65:M65)</f>
        <v>6196899.3499999996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83</v>
      </c>
      <c r="B66" s="9">
        <v>1181366</v>
      </c>
      <c r="C66" s="9">
        <v>0</v>
      </c>
      <c r="D66" s="9">
        <v>11847118.949999999</v>
      </c>
      <c r="E66" s="9">
        <v>13351322.939999999</v>
      </c>
      <c r="F66" s="9">
        <v>21679341.539999999</v>
      </c>
      <c r="G66" s="9"/>
      <c r="H66" s="9"/>
      <c r="I66" s="9"/>
      <c r="J66" s="9"/>
      <c r="K66" s="9"/>
      <c r="L66" s="9"/>
      <c r="M66" s="9"/>
      <c r="N66" s="9">
        <f>SUM(B66:M66)</f>
        <v>48059149.43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84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/>
      <c r="H67" s="9"/>
      <c r="I67" s="9"/>
      <c r="J67" s="9"/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/>
      <c r="H68" s="9"/>
      <c r="I68" s="9"/>
      <c r="J68" s="9"/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54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/>
      <c r="H69" s="8"/>
      <c r="I69" s="8"/>
      <c r="J69" s="8"/>
      <c r="K69" s="8"/>
      <c r="L69" s="8"/>
      <c r="M69" s="8"/>
      <c r="N69" s="8">
        <f>+B69+C69+D69+E69+F69+G69+H69+I69+J69+K69+L69+M69</f>
        <v>313735834.32999998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55</v>
      </c>
      <c r="B70" s="9">
        <v>0</v>
      </c>
      <c r="C70" s="9">
        <v>3203537.02</v>
      </c>
      <c r="D70" s="9">
        <v>189579900.91</v>
      </c>
      <c r="E70" s="9">
        <v>11780556.380000001</v>
      </c>
      <c r="F70" s="9">
        <v>109171840.02</v>
      </c>
      <c r="G70" s="9"/>
      <c r="H70" s="9"/>
      <c r="I70" s="9"/>
      <c r="J70" s="9"/>
      <c r="K70" s="9"/>
      <c r="L70" s="9"/>
      <c r="M70" s="9"/>
      <c r="N70" s="9">
        <f>SUM(B70:M70)</f>
        <v>313735834.32999998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56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/>
      <c r="H71" s="9"/>
      <c r="I71" s="9"/>
      <c r="J71" s="9"/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57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/>
      <c r="H72" s="9"/>
      <c r="I72" s="9"/>
      <c r="J72" s="9"/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58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/>
      <c r="H73" s="9"/>
      <c r="I73" s="9"/>
      <c r="J73" s="9"/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59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/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61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/>
      <c r="H76" s="9"/>
      <c r="I76" s="9"/>
      <c r="J76" s="9"/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86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/>
      <c r="H77" s="9"/>
      <c r="I77" s="9"/>
      <c r="J77" s="9"/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87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/>
      <c r="H78" s="9"/>
      <c r="I78" s="9"/>
      <c r="J78" s="9"/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88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/>
      <c r="H79" s="9"/>
      <c r="I79" s="9"/>
      <c r="J79" s="9"/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62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/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/>
      <c r="H81" s="9"/>
      <c r="I81" s="9"/>
      <c r="J81" s="9"/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/>
      <c r="H82" s="9"/>
      <c r="I82" s="9"/>
      <c r="J82" s="9"/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89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/>
      <c r="H83" s="9"/>
      <c r="I83" s="9"/>
      <c r="J83" s="9"/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/>
      <c r="H84" s="9"/>
      <c r="I84" s="9"/>
      <c r="J84" s="9"/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>
        <f>+C40+C30+C20+C14+C57+C69</f>
        <v>756904366.90999997</v>
      </c>
      <c r="D85" s="24">
        <f>+D40+D30+D20+D14+D57+D69</f>
        <v>1072445638.17</v>
      </c>
      <c r="E85" s="24">
        <f>+E14+E20+E30+E40+E57+E69</f>
        <v>825909710.73999989</v>
      </c>
      <c r="F85" s="24">
        <f>+F14+F20+F30+F40+F57+F69</f>
        <v>1016932266.53</v>
      </c>
      <c r="G85" s="24"/>
      <c r="H85" s="24"/>
      <c r="I85" s="24"/>
      <c r="J85" s="24"/>
      <c r="K85" s="24"/>
      <c r="L85" s="24"/>
      <c r="M85" s="24"/>
      <c r="N85" s="24">
        <f>SUM(B85:M85)</f>
        <v>4353809365.4200001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67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68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69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/>
      <c r="H89" s="9"/>
      <c r="I89" s="9"/>
      <c r="J89" s="9"/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70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/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/>
      <c r="H91" s="9"/>
      <c r="I91" s="9"/>
      <c r="J91" s="9"/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/>
      <c r="H92" s="9"/>
      <c r="I92" s="9"/>
      <c r="J92" s="9"/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73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/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74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/>
      <c r="H94" s="9"/>
      <c r="I94" s="9"/>
      <c r="J94" s="9"/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75</v>
      </c>
      <c r="B95" s="6">
        <f t="shared" ref="B95:N95" si="11">+B87+B90+B93</f>
        <v>0</v>
      </c>
      <c r="C95" s="6">
        <v>0</v>
      </c>
      <c r="D95" s="6">
        <v>0</v>
      </c>
      <c r="E95" s="6">
        <v>0</v>
      </c>
      <c r="F95" s="6">
        <v>0</v>
      </c>
      <c r="G95" s="6"/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76</v>
      </c>
      <c r="B96" s="2">
        <f t="shared" ref="B96:D96" si="12">+B85+B95</f>
        <v>681617383.06999993</v>
      </c>
      <c r="C96" s="2">
        <f t="shared" si="12"/>
        <v>756904366.90999997</v>
      </c>
      <c r="D96" s="2">
        <f t="shared" si="12"/>
        <v>1072445638.17</v>
      </c>
      <c r="E96" s="2">
        <f>+E85</f>
        <v>825909710.73999989</v>
      </c>
      <c r="F96" s="2">
        <f>+F85</f>
        <v>1016932266.53</v>
      </c>
      <c r="G96" s="2"/>
      <c r="H96" s="2"/>
      <c r="I96" s="2"/>
      <c r="J96" s="2"/>
      <c r="K96" s="2"/>
      <c r="L96" s="2"/>
      <c r="M96" s="2"/>
      <c r="N96" s="2">
        <f>+N85+N95</f>
        <v>4353809365.4200001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115</v>
      </c>
      <c r="N97" s="51"/>
      <c r="Q97" s="9"/>
      <c r="V97" s="32"/>
    </row>
    <row r="98" spans="1:29" s="29" customFormat="1" x14ac:dyDescent="0.3">
      <c r="A98" s="29" t="s">
        <v>117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29" s="29" customFormat="1" x14ac:dyDescent="0.3">
      <c r="A99" s="29" t="s">
        <v>118</v>
      </c>
      <c r="N99" s="50"/>
    </row>
    <row r="100" spans="1:29" x14ac:dyDescent="0.3">
      <c r="F100" s="23"/>
    </row>
    <row r="102" spans="1:29" ht="15.6" x14ac:dyDescent="0.3">
      <c r="A102" s="61" t="s">
        <v>93</v>
      </c>
      <c r="B102" s="61"/>
      <c r="C102" s="68" t="s">
        <v>95</v>
      </c>
      <c r="D102" s="68"/>
      <c r="E102" s="68"/>
      <c r="H102" s="71" t="s">
        <v>94</v>
      </c>
      <c r="I102" s="71"/>
      <c r="J102" s="71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62" t="s">
        <v>112</v>
      </c>
      <c r="B103" s="62"/>
      <c r="C103" s="69" t="s">
        <v>116</v>
      </c>
      <c r="D103" s="69"/>
      <c r="E103" s="69"/>
      <c r="F103" s="52"/>
      <c r="G103" s="52"/>
      <c r="H103" s="62" t="s">
        <v>109</v>
      </c>
      <c r="I103" s="62"/>
      <c r="J103" s="62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63" t="s">
        <v>111</v>
      </c>
      <c r="B104" s="63"/>
      <c r="C104" s="69" t="s">
        <v>108</v>
      </c>
      <c r="D104" s="69"/>
      <c r="E104" s="69"/>
      <c r="F104" s="60"/>
      <c r="G104" s="54"/>
      <c r="H104" s="62" t="s">
        <v>110</v>
      </c>
      <c r="I104" s="62"/>
      <c r="J104" s="62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64" t="s">
        <v>91</v>
      </c>
      <c r="B105" s="64"/>
      <c r="C105" s="70" t="s">
        <v>80</v>
      </c>
      <c r="D105" s="70"/>
      <c r="E105" s="70"/>
      <c r="F105" s="53"/>
      <c r="G105" s="53"/>
      <c r="H105" s="72" t="s">
        <v>90</v>
      </c>
      <c r="I105" s="72"/>
      <c r="J105" s="72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59"/>
      <c r="E106" s="59"/>
      <c r="F106" s="59"/>
      <c r="G106" s="55"/>
      <c r="H106" s="55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56" t="s">
        <v>96</v>
      </c>
      <c r="C107" s="60"/>
      <c r="D107" s="60"/>
      <c r="E107" s="60"/>
      <c r="F107" s="6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48" t="s">
        <v>97</v>
      </c>
      <c r="C108" s="60"/>
      <c r="D108" s="60"/>
      <c r="E108" s="60"/>
      <c r="F108" s="6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56" t="s">
        <v>98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59"/>
      <c r="H111" s="59"/>
      <c r="I111" s="59"/>
      <c r="J111" s="59"/>
      <c r="K111" s="59"/>
      <c r="L111" s="59"/>
      <c r="M111" s="59"/>
      <c r="N111" s="59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60"/>
      <c r="H112" s="60"/>
      <c r="I112" s="60"/>
      <c r="J112" s="60"/>
      <c r="K112" s="60"/>
      <c r="L112" s="60"/>
      <c r="M112" s="60"/>
      <c r="N112" s="60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60"/>
      <c r="H113" s="60"/>
      <c r="I113" s="60"/>
      <c r="J113" s="60"/>
      <c r="K113" s="60"/>
      <c r="L113" s="60"/>
      <c r="M113" s="60"/>
      <c r="N113" s="60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2023-06-01T15:48:19Z</cp:lastPrinted>
  <dcterms:created xsi:type="dcterms:W3CDTF">2018-04-17T18:57:16Z</dcterms:created>
  <dcterms:modified xsi:type="dcterms:W3CDTF">2023-06-07T14:39:20Z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2023-06-07T14:39:10Z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65cf58aa-e09d-475c-815d-6870e1a34147</vt:lpwstr>
  </property>
  <property fmtid="{D5CDD505-2E9C-101B-9397-08002B2CF9AE}" pid="8" name="MSIP_Label_defa4170-0d19-0005-0004-bc88714345d2_ContentBits">
    <vt:lpwstr>0</vt:lpwstr>
  </property>
</Properties>
</file>