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12.presupuesto\B.ejecucion del presupuesto\2022\"/>
    </mc:Choice>
  </mc:AlternateContent>
  <bookViews>
    <workbookView xWindow="0" yWindow="0" windowWidth="28770" windowHeight="12180"/>
  </bookViews>
  <sheets>
    <sheet name="Plantilla Ejecución, Nov 2022" sheetId="12" r:id="rId1"/>
    <sheet name="PRESUPUESTO APROBADO 2022" sheetId="13" r:id="rId2"/>
  </sheets>
  <calcPr calcId="162913"/>
</workbook>
</file>

<file path=xl/calcChain.xml><?xml version="1.0" encoding="utf-8"?>
<calcChain xmlns="http://schemas.openxmlformats.org/spreadsheetml/2006/main">
  <c r="M70" i="12" l="1"/>
  <c r="M66" i="12"/>
  <c r="M65" i="12"/>
  <c r="M63" i="12"/>
  <c r="M62" i="12"/>
  <c r="M61" i="12"/>
  <c r="M60" i="12"/>
  <c r="M47" i="12"/>
  <c r="M59" i="12"/>
  <c r="M58" i="12"/>
  <c r="M48" i="12"/>
  <c r="M41" i="12"/>
  <c r="M39" i="12"/>
  <c r="M37" i="12"/>
  <c r="M36" i="12"/>
  <c r="M35" i="12"/>
  <c r="M34" i="12"/>
  <c r="M33" i="12"/>
  <c r="M32" i="12"/>
  <c r="M31" i="12"/>
  <c r="M29" i="12"/>
  <c r="M28" i="12"/>
  <c r="M27" i="12"/>
  <c r="M26" i="12"/>
  <c r="M25" i="12"/>
  <c r="M24" i="12"/>
  <c r="M23" i="12"/>
  <c r="M22" i="12"/>
  <c r="M21" i="12"/>
  <c r="M19" i="12"/>
  <c r="M16" i="12"/>
  <c r="M15" i="12"/>
  <c r="M17" i="12"/>
  <c r="M18" i="12"/>
  <c r="M38" i="12"/>
  <c r="M42" i="12"/>
  <c r="M43" i="12"/>
  <c r="M44" i="12"/>
  <c r="M45" i="12"/>
  <c r="M46" i="12"/>
  <c r="M49" i="12"/>
  <c r="M50" i="12"/>
  <c r="M51" i="12"/>
  <c r="M52" i="12"/>
  <c r="M53" i="12"/>
  <c r="M54" i="12"/>
  <c r="M55" i="12"/>
  <c r="M56" i="12"/>
  <c r="M64" i="12"/>
  <c r="M67" i="12"/>
  <c r="M68" i="12"/>
  <c r="M71" i="12"/>
  <c r="M72" i="12"/>
  <c r="M73" i="12"/>
  <c r="M75" i="12"/>
  <c r="M76" i="12"/>
  <c r="M77" i="12"/>
  <c r="M78" i="12"/>
  <c r="M79" i="12"/>
  <c r="M81" i="12"/>
  <c r="M82" i="12"/>
  <c r="M83" i="12"/>
  <c r="M84" i="12"/>
  <c r="M88" i="12"/>
  <c r="M89" i="12"/>
  <c r="M91" i="12"/>
  <c r="M92" i="12"/>
  <c r="M94" i="12"/>
  <c r="L93" i="12"/>
  <c r="L95" i="12" s="1"/>
  <c r="L90" i="12"/>
  <c r="L87" i="12"/>
  <c r="L80" i="12"/>
  <c r="L74" i="12"/>
  <c r="L85" i="12" s="1"/>
  <c r="L96" i="12" l="1"/>
  <c r="C64" i="13"/>
  <c r="K93" i="12" l="1"/>
  <c r="K90" i="12"/>
  <c r="K87" i="12"/>
  <c r="K80" i="12"/>
  <c r="K74" i="12"/>
  <c r="K69" i="12"/>
  <c r="K57" i="12"/>
  <c r="K40" i="12"/>
  <c r="K30" i="12"/>
  <c r="K20" i="12"/>
  <c r="K14" i="12"/>
  <c r="K95" i="12" l="1"/>
  <c r="K85" i="12"/>
  <c r="K96" i="12" s="1"/>
  <c r="J14" i="12"/>
  <c r="J93" i="12"/>
  <c r="J90" i="12"/>
  <c r="J87" i="12"/>
  <c r="J80" i="12"/>
  <c r="J74" i="12"/>
  <c r="J69" i="12"/>
  <c r="J57" i="12"/>
  <c r="J40" i="12"/>
  <c r="J30" i="12"/>
  <c r="J20" i="12"/>
  <c r="J95" i="12" l="1"/>
  <c r="J85" i="12"/>
  <c r="J96" i="12" l="1"/>
  <c r="I14" i="12"/>
  <c r="I20" i="12"/>
  <c r="I30" i="12"/>
  <c r="I40" i="12"/>
  <c r="I57" i="12"/>
  <c r="I69" i="12"/>
  <c r="I74" i="12"/>
  <c r="I80" i="12"/>
  <c r="I87" i="12"/>
  <c r="I90" i="12"/>
  <c r="I93" i="12"/>
  <c r="I95" i="12" l="1"/>
  <c r="I85" i="12"/>
  <c r="H69" i="12"/>
  <c r="H20" i="12"/>
  <c r="H93" i="12"/>
  <c r="H14" i="12"/>
  <c r="H30" i="12"/>
  <c r="H40" i="12"/>
  <c r="H57" i="12"/>
  <c r="H74" i="12"/>
  <c r="H80" i="12"/>
  <c r="H87" i="12"/>
  <c r="H90" i="12"/>
  <c r="H95" i="12" l="1"/>
  <c r="H85" i="12"/>
  <c r="I96" i="12"/>
  <c r="G93" i="12"/>
  <c r="G90" i="12"/>
  <c r="G87" i="12"/>
  <c r="G80" i="12"/>
  <c r="G74" i="12"/>
  <c r="G69" i="12"/>
  <c r="G57" i="12"/>
  <c r="G40" i="12"/>
  <c r="G30" i="12"/>
  <c r="G20" i="12"/>
  <c r="G14" i="12"/>
  <c r="G95" i="12" l="1"/>
  <c r="H96" i="12"/>
  <c r="G85" i="12"/>
  <c r="G96" i="12" l="1"/>
  <c r="F90" i="12"/>
  <c r="F87" i="12"/>
  <c r="F80" i="12"/>
  <c r="F74" i="12"/>
  <c r="F69" i="12"/>
  <c r="F57" i="12"/>
  <c r="F95" i="12" l="1"/>
  <c r="F40" i="12"/>
  <c r="F30" i="12"/>
  <c r="F20" i="12"/>
  <c r="F14" i="12"/>
  <c r="F85" i="12" l="1"/>
  <c r="F96" i="12" s="1"/>
  <c r="E14" i="12"/>
  <c r="E20" i="12"/>
  <c r="E30" i="12"/>
  <c r="E40" i="12"/>
  <c r="E57" i="12"/>
  <c r="E69" i="12"/>
  <c r="E74" i="12"/>
  <c r="E80" i="12"/>
  <c r="E87" i="12"/>
  <c r="E90" i="12"/>
  <c r="E95" i="12" l="1"/>
  <c r="E85" i="12"/>
  <c r="E96" i="12" s="1"/>
  <c r="C83" i="13"/>
  <c r="C80" i="13"/>
  <c r="C69" i="13"/>
  <c r="C47" i="13"/>
  <c r="C12" i="13"/>
  <c r="D87" i="12"/>
  <c r="M87" i="12" s="1"/>
  <c r="D93" i="12"/>
  <c r="M93" i="12" s="1"/>
  <c r="D90" i="12"/>
  <c r="M90" i="12" s="1"/>
  <c r="M95" i="12" s="1"/>
  <c r="D80" i="12"/>
  <c r="M80" i="12" s="1"/>
  <c r="D69" i="12"/>
  <c r="M69" i="12" s="1"/>
  <c r="D74" i="12"/>
  <c r="M74" i="12" s="1"/>
  <c r="D57" i="12"/>
  <c r="D40" i="12"/>
  <c r="D30" i="12"/>
  <c r="D20" i="12"/>
  <c r="D14" i="12"/>
  <c r="C85" i="13" l="1"/>
  <c r="D85" i="12"/>
  <c r="D95" i="12"/>
  <c r="C57" i="12"/>
  <c r="M57" i="12" s="1"/>
  <c r="C20" i="12"/>
  <c r="C14" i="12"/>
  <c r="C30" i="12"/>
  <c r="C40" i="12"/>
  <c r="C95" i="12"/>
  <c r="D96" i="12" l="1"/>
  <c r="C85" i="12"/>
  <c r="C96" i="12" s="1"/>
  <c r="B83" i="13"/>
  <c r="B80" i="13"/>
  <c r="B77" i="13"/>
  <c r="B69" i="13"/>
  <c r="B64" i="13"/>
  <c r="B54" i="13"/>
  <c r="B47" i="13"/>
  <c r="B38" i="13"/>
  <c r="B28" i="13"/>
  <c r="B18" i="13"/>
  <c r="B12" i="13"/>
  <c r="B85" i="13" l="1"/>
  <c r="B95" i="12" l="1"/>
  <c r="B40" i="12" l="1"/>
  <c r="M40" i="12" s="1"/>
  <c r="B30" i="12"/>
  <c r="M30" i="12" s="1"/>
  <c r="B20" i="12"/>
  <c r="M20" i="12" s="1"/>
  <c r="B14" i="12"/>
  <c r="M14" i="12" s="1"/>
  <c r="B85" i="12" l="1"/>
  <c r="M85" i="12" s="1"/>
  <c r="M96" i="12" s="1"/>
  <c r="B96" i="12" l="1"/>
</calcChain>
</file>

<file path=xl/sharedStrings.xml><?xml version="1.0" encoding="utf-8"?>
<sst xmlns="http://schemas.openxmlformats.org/spreadsheetml/2006/main" count="203" uniqueCount="128">
  <si>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</si>
  <si>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</si>
  <si>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</si>
  <si>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</si>
  <si>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</si>
  <si>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</si>
  <si>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</si>
  <si>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</si>
  <si>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</si>
  <si>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</si>
  <si>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</si>
  <si>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</si>
  <si>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</si>
  <si>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</si>
  <si>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</si>
  <si>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</si>
  <si>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</si>
  <si>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</si>
  <si>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</si>
  <si>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</si>
  <si>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</si>
  <si>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</si>
  <si>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</si>
  <si>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</si>
  <si>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</si>
  <si>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</si>
  <si>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</si>
  <si>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</si>
  <si>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</si>
  <si>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</si>
  <si>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</si>
  <si>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</si>
  <si>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</si>
  <si>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</si>
  <si>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</si>
  <si>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</si>
  <si>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</si>
  <si>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</si>
  <si>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</si>
  <si>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</si>
  <si>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</si>
  <si>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</si>
  <si>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</si>
  <si>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</si>
  <si>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</si>
  <si>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</si>
  <si>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</si>
  <si>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</si>
  <si>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</si>
  <si>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</si>
  <si>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</si>
  <si>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</si>
  <si>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</si>
  <si>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</si>
  <si>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</si>
  <si>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</si>
  <si>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</si>
  <si>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</si>
  <si>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</si>
  <si>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</si>
  <si>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</si>
  <si>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</si>
  <si>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</si>
  <si>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</si>
  <si>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</si>
  <si>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</si>
  <si>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</si>
  <si>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</si>
  <si>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</si>
  <si>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</si>
  <si>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</si>
  <si>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</si>
  <si>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</si>
  <si>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</si>
  <si>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</si>
  <si>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</si>
  <si>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</si>
  <si>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</si>
  <si>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</si>
  <si>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</si>
  <si>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</si>
  <si>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</si>
  <si>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</si>
  <si>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</si>
  <si>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</si>
  <si>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</si>
  <si>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</si>
  <si>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</si>
  <si>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</si>
  <si>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</si>
  <si>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</si>
  <si>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</si>
  <si>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</si>
  <si>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</si>
  <si>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</si>
  <si>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</si>
  <si>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</si>
  <si>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</si>
  <si>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</si>
  <si>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</si>
  <si>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SHEILLA P. HENRIQUEZ PAULINO,</t>
  </si>
  <si>
    <t>Año 2022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</si>
  <si>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</si>
  <si>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</si>
  <si>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</si>
  <si>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</si>
  <si>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</si>
  <si>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</si>
  <si>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</si>
  <si>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</si>
  <si>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</si>
  <si>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</si>
  <si>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</si>
  <si>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</si>
  <si>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</si>
  <si>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</si>
  <si>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</si>
  <si>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</si>
  <si>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30 de Septiembre 2022</t>
  </si>
  <si>
    <t>Fecha de imputación: desde el 01 de Septiembre del 2022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</si>
  <si>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</si>
  <si>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</si>
  <si>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</si>
  <si>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</si>
  <si>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</si>
  <si>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</si>
  <si>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Mayor, ERD.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</si>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</sst>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44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2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3" applyFont="1" applyAlignment="1"/>
    <xf numFmtId="0" fontId="1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0" fontId="16" fillId="0" borderId="0" xfId="0" applyFont="1" applyBorder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0" fontId="18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vertical="center" wrapText="1"/>
    </xf>
    <xf numFmtId="43" fontId="19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3" applyFont="1" applyAlignment="1">
      <alignment horizont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21" fillId="0" borderId="0" xfId="3" applyFont="1" applyAlignment="1">
      <alignment horizontal="center" wrapText="1"/>
    </xf>
    <xf numFmtId="0" fontId="17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249998</xdr:colOff>
      <xdr:row>5</xdr:row>
      <xdr:rowOff>0</xdr:rowOff>
    </xdr:from>
    <xdr:to>
      <xdr:col>23</xdr:col>
      <xdr:colOff>360405</xdr:colOff>
      <xdr:row>7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12</xdr:col>
      <xdr:colOff>793750</xdr:colOff>
      <xdr:row>8</xdr:row>
      <xdr:rowOff>126756</xdr:rowOff>
    </xdr:to>
    <xdr:pic>
      <xdr:nvPicPr>
        <xdr:cNvPr id="9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K115"/>
  <sheetViews>
    <sheetView showGridLines="0" tabSelected="1" topLeftCell="A84" zoomScaleNormal="100" workbookViewId="0">
      <selection activeCell="F3" sqref="F3"/>
    </sheetView>
  </sheetViews>
  <sheetFormatPr baseColWidth="10" defaultRowHeight="15" x14ac:dyDescent="0.25"/>
  <cols>
    <col min="1" max="1" width="86.5703125" style="10" bestFit="1" customWidth="1"/>
    <col min="2" max="2" width="16.85546875" style="10" customWidth="1"/>
    <col min="3" max="4" width="14.5703125" style="10" bestFit="1" customWidth="1"/>
    <col min="5" max="5" width="16.28515625" style="10" bestFit="1" customWidth="1"/>
    <col min="6" max="11" width="14.5703125" style="10" bestFit="1" customWidth="1"/>
    <col min="12" max="13" width="16.28515625" style="10" bestFit="1" customWidth="1"/>
    <col min="14" max="14" width="16" style="10" bestFit="1" customWidth="1"/>
    <col min="15" max="15" width="16" style="10" customWidth="1"/>
    <col min="16" max="16" width="16.28515625" style="10" customWidth="1"/>
    <col min="17" max="17" width="16" style="10" customWidth="1"/>
    <col min="18" max="18" width="16.5703125" style="10" customWidth="1"/>
    <col min="19" max="20" width="15.7109375" style="10" customWidth="1"/>
    <col min="21" max="21" width="18.5703125" style="10" customWidth="1"/>
    <col min="22" max="22" width="19.7109375" style="10" customWidth="1"/>
    <col min="23" max="23" width="16.85546875" style="10" customWidth="1"/>
    <col min="24" max="24" width="15.5703125" style="10" customWidth="1"/>
    <col min="25" max="25" width="11.42578125" style="10"/>
    <col min="26" max="26" width="96.7109375" style="10" bestFit="1" customWidth="1"/>
    <col min="27" max="27" width="11.42578125" style="10"/>
    <col min="28" max="35" width="6" style="10" bestFit="1" customWidth="1"/>
    <col min="36" max="37" width="7" style="10" bestFit="1" customWidth="1"/>
    <col min="38" max="16384" width="11.42578125" style="10"/>
  </cols>
  <sheetData>
    <row r="6" spans="1:37" ht="18.75" x14ac:dyDescent="0.25">
      <c r="A6" s="127" t="s">
        <v>83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</row>
    <row r="7" spans="1:37" ht="18.75" x14ac:dyDescent="0.25">
      <c r="A7" s="127">
        <v>2022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</row>
    <row r="8" spans="1:37" ht="15.75" x14ac:dyDescent="0.25">
      <c r="A8" s="128" t="s">
        <v>82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</row>
    <row r="9" spans="1:37" x14ac:dyDescent="0.25">
      <c r="A9" s="129" t="s">
        <v>36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</row>
    <row r="10" spans="1:37" ht="18.75" x14ac:dyDescent="0.3">
      <c r="A10" s="31"/>
      <c r="B10" s="31"/>
      <c r="C10" s="59"/>
      <c r="D10" s="90"/>
      <c r="E10" s="92"/>
      <c r="F10" s="96"/>
      <c r="G10" s="100"/>
      <c r="H10" s="106"/>
      <c r="I10" s="109"/>
      <c r="J10" s="111"/>
      <c r="K10" s="113"/>
      <c r="L10" s="113"/>
      <c r="M10" s="31"/>
      <c r="N10" s="31"/>
      <c r="O10" s="31"/>
      <c r="P10" s="31"/>
      <c r="Q10" s="31"/>
      <c r="R10" s="31"/>
      <c r="S10" s="32"/>
      <c r="T10" s="51"/>
      <c r="U10" s="32"/>
      <c r="V10" s="32"/>
      <c r="W10" s="32"/>
      <c r="X10" s="32"/>
      <c r="Z10" s="15"/>
    </row>
    <row r="11" spans="1:37" ht="18.75" x14ac:dyDescent="0.3">
      <c r="A11" s="31"/>
      <c r="B11" s="31"/>
      <c r="C11" s="59"/>
      <c r="D11" s="90"/>
      <c r="E11" s="92"/>
      <c r="F11" s="96"/>
      <c r="G11" s="100"/>
      <c r="H11" s="106"/>
      <c r="I11" s="109"/>
      <c r="J11" s="111"/>
      <c r="K11" s="113"/>
      <c r="L11" s="113"/>
      <c r="M11" s="31"/>
      <c r="N11" s="31"/>
      <c r="O11" s="31"/>
      <c r="P11" s="31"/>
      <c r="Q11" s="31"/>
      <c r="R11" s="31"/>
      <c r="S11" s="32"/>
      <c r="T11" s="51"/>
      <c r="U11" s="32"/>
      <c r="V11" s="32"/>
      <c r="W11" s="32"/>
      <c r="X11" s="32"/>
      <c r="Z11" s="15"/>
    </row>
    <row r="12" spans="1:37" ht="15.75" x14ac:dyDescent="0.25">
      <c r="A12" s="18" t="s">
        <v>0</v>
      </c>
      <c r="B12" s="19" t="s">
        <v>81</v>
      </c>
      <c r="C12" s="87" t="s">
        <v>110</v>
      </c>
      <c r="D12" s="91" t="s">
        <v>111</v>
      </c>
      <c r="E12" s="93" t="s">
        <v>112</v>
      </c>
      <c r="F12" s="99" t="s">
        <v>113</v>
      </c>
      <c r="G12" s="105" t="s">
        <v>114</v>
      </c>
      <c r="H12" s="108" t="s">
        <v>115</v>
      </c>
      <c r="I12" s="110" t="s">
        <v>116</v>
      </c>
      <c r="J12" s="112" t="s">
        <v>117</v>
      </c>
      <c r="K12" s="114" t="s">
        <v>120</v>
      </c>
      <c r="L12" s="122" t="s">
        <v>127</v>
      </c>
      <c r="M12" s="19" t="s">
        <v>96</v>
      </c>
      <c r="N12" s="19"/>
      <c r="O12" s="19"/>
      <c r="P12" s="19"/>
      <c r="Q12" s="19"/>
      <c r="R12" s="19"/>
      <c r="S12" s="19"/>
      <c r="T12" s="19"/>
      <c r="V12" s="39"/>
      <c r="W12" s="39"/>
      <c r="X12" s="39"/>
      <c r="AJ12" s="24"/>
      <c r="AK12" s="24"/>
    </row>
    <row r="13" spans="1:37" ht="12.75" customHeight="1" x14ac:dyDescent="0.25">
      <c r="A13" s="11" t="s">
        <v>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V13" s="46"/>
      <c r="W13" s="46"/>
      <c r="X13" s="46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ht="24" customHeight="1" x14ac:dyDescent="0.25">
      <c r="A14" s="13" t="s">
        <v>2</v>
      </c>
      <c r="B14" s="21">
        <f>+B15+B16+B17+B18+B19</f>
        <v>86377729.900000006</v>
      </c>
      <c r="C14" s="21">
        <f>+C15+C16+C17+C18+C19</f>
        <v>88517064.310000002</v>
      </c>
      <c r="D14" s="21">
        <f t="shared" ref="D14:I14" si="0">+D15+D16+D19</f>
        <v>89521442.469999999</v>
      </c>
      <c r="E14" s="21">
        <f t="shared" si="0"/>
        <v>88145179.25</v>
      </c>
      <c r="F14" s="21">
        <f t="shared" si="0"/>
        <v>88732737.780000001</v>
      </c>
      <c r="G14" s="21">
        <f t="shared" si="0"/>
        <v>90385627.439999998</v>
      </c>
      <c r="H14" s="21">
        <f t="shared" si="0"/>
        <v>91060874.890000001</v>
      </c>
      <c r="I14" s="21">
        <f t="shared" si="0"/>
        <v>91659398.660000011</v>
      </c>
      <c r="J14" s="21">
        <f>+J15+J17+J18+J16+J19</f>
        <v>92994864.930000007</v>
      </c>
      <c r="K14" s="21">
        <f>+K15+K17+K18+K16+K19</f>
        <v>95291474.150000006</v>
      </c>
      <c r="L14" s="21">
        <v>164145260.56</v>
      </c>
      <c r="M14" s="21">
        <f>+B14+C14+D14+E14+F14+G14+H14+I14+J14+K14+L14</f>
        <v>1066831654.3400002</v>
      </c>
      <c r="N14" s="21"/>
      <c r="O14" s="21"/>
      <c r="P14" s="21"/>
      <c r="Q14" s="21"/>
      <c r="R14" s="21"/>
      <c r="S14" s="21"/>
      <c r="T14" s="21"/>
      <c r="V14" s="47"/>
      <c r="W14" s="47"/>
      <c r="X14" s="47"/>
      <c r="AB14" s="23"/>
    </row>
    <row r="15" spans="1:37" x14ac:dyDescent="0.25">
      <c r="A15" s="14" t="s">
        <v>3</v>
      </c>
      <c r="B15" s="27">
        <v>83219862.640000001</v>
      </c>
      <c r="C15" s="27">
        <v>85331486.200000003</v>
      </c>
      <c r="D15" s="27">
        <v>86340603.379999995</v>
      </c>
      <c r="E15" s="27">
        <v>84965551.689999998</v>
      </c>
      <c r="F15" s="27">
        <v>85546062.400000006</v>
      </c>
      <c r="G15" s="27">
        <v>87209562.609999999</v>
      </c>
      <c r="H15" s="27">
        <v>87914737.25</v>
      </c>
      <c r="I15" s="27">
        <v>88513123.680000007</v>
      </c>
      <c r="J15" s="27">
        <v>88735639.730000004</v>
      </c>
      <c r="K15" s="27">
        <v>90869178.670000002</v>
      </c>
      <c r="L15" s="27">
        <v>159693808.30000001</v>
      </c>
      <c r="M15" s="27">
        <f>SUM(B15:L15)</f>
        <v>1028339616.55</v>
      </c>
      <c r="N15" s="27"/>
      <c r="O15" s="27"/>
      <c r="P15" s="27"/>
      <c r="Q15" s="27"/>
      <c r="R15" s="27"/>
      <c r="S15" s="22"/>
      <c r="T15" s="22"/>
      <c r="V15" s="27"/>
      <c r="W15" s="27"/>
      <c r="X15" s="27"/>
    </row>
    <row r="16" spans="1:37" x14ac:dyDescent="0.25">
      <c r="A16" s="14" t="s">
        <v>4</v>
      </c>
      <c r="B16" s="27">
        <v>2249789.5</v>
      </c>
      <c r="C16" s="27">
        <v>2265363.25</v>
      </c>
      <c r="D16" s="27">
        <v>2269103</v>
      </c>
      <c r="E16" s="27">
        <v>2270465.5</v>
      </c>
      <c r="F16" s="27">
        <v>2272140.5</v>
      </c>
      <c r="G16" s="27">
        <v>2264280.75</v>
      </c>
      <c r="H16" s="27">
        <v>2248331.75</v>
      </c>
      <c r="I16" s="27">
        <v>2259641</v>
      </c>
      <c r="J16" s="27">
        <v>3367653.25</v>
      </c>
      <c r="K16" s="27">
        <v>3414989.25</v>
      </c>
      <c r="L16" s="27">
        <v>3496029.25</v>
      </c>
      <c r="M16" s="27">
        <f>SUM(B16:L16)</f>
        <v>28377787</v>
      </c>
      <c r="N16" s="27"/>
      <c r="O16" s="27"/>
      <c r="P16" s="27"/>
      <c r="Q16" s="27"/>
      <c r="R16" s="27"/>
      <c r="S16" s="27"/>
      <c r="T16" s="27"/>
      <c r="V16" s="27"/>
      <c r="W16" s="27"/>
      <c r="X16" s="27"/>
    </row>
    <row r="17" spans="1:24" x14ac:dyDescent="0.25">
      <c r="A17" s="14" t="s">
        <v>85</v>
      </c>
      <c r="B17" s="25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f t="shared" ref="M17:M18" si="1">SUM(B17:J17)</f>
        <v>0</v>
      </c>
      <c r="N17" s="25"/>
      <c r="O17" s="25"/>
      <c r="P17" s="25"/>
      <c r="Q17" s="25"/>
      <c r="R17" s="25"/>
      <c r="S17" s="27"/>
      <c r="T17" s="27"/>
      <c r="V17" s="25"/>
      <c r="W17" s="25"/>
      <c r="X17" s="25"/>
    </row>
    <row r="18" spans="1:24" ht="15.75" customHeight="1" x14ac:dyDescent="0.25">
      <c r="A18" s="14" t="s">
        <v>5</v>
      </c>
      <c r="B18" s="25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f t="shared" si="1"/>
        <v>0</v>
      </c>
      <c r="N18" s="25"/>
      <c r="O18" s="25"/>
      <c r="P18" s="25"/>
      <c r="Q18" s="25"/>
      <c r="R18" s="25"/>
      <c r="S18" s="27"/>
      <c r="T18" s="27"/>
      <c r="V18" s="25"/>
      <c r="W18" s="25"/>
      <c r="X18" s="25"/>
    </row>
    <row r="19" spans="1:24" ht="18" customHeight="1" x14ac:dyDescent="0.25">
      <c r="A19" s="14" t="s">
        <v>6</v>
      </c>
      <c r="B19" s="27">
        <v>908077.76</v>
      </c>
      <c r="C19" s="27">
        <v>920214.86</v>
      </c>
      <c r="D19" s="27">
        <v>911736.09</v>
      </c>
      <c r="E19" s="27">
        <v>909162.06</v>
      </c>
      <c r="F19" s="27">
        <v>914534.88</v>
      </c>
      <c r="G19" s="27">
        <v>911784.08</v>
      </c>
      <c r="H19" s="27">
        <v>897805.89</v>
      </c>
      <c r="I19" s="27">
        <v>886633.98</v>
      </c>
      <c r="J19" s="27">
        <v>891571.95</v>
      </c>
      <c r="K19" s="27">
        <v>1007306.23</v>
      </c>
      <c r="L19" s="27">
        <v>955423.01</v>
      </c>
      <c r="M19" s="27">
        <f>SUM(B19:L19)</f>
        <v>10114250.789999999</v>
      </c>
      <c r="N19" s="27"/>
      <c r="O19" s="27"/>
      <c r="P19" s="27"/>
      <c r="Q19" s="27"/>
      <c r="R19" s="27"/>
      <c r="S19" s="27"/>
      <c r="T19" s="27"/>
      <c r="V19" s="27"/>
      <c r="W19" s="27"/>
      <c r="X19" s="27"/>
    </row>
    <row r="20" spans="1:24" ht="21" customHeight="1" x14ac:dyDescent="0.25">
      <c r="A20" s="13" t="s">
        <v>7</v>
      </c>
      <c r="B20" s="28">
        <f t="shared" ref="B20:H20" si="2">+B21+B22+B23+B24+B25+B26+B27+B28+B29</f>
        <v>13455356.91</v>
      </c>
      <c r="C20" s="28">
        <f t="shared" si="2"/>
        <v>13506518.169999998</v>
      </c>
      <c r="D20" s="28">
        <f t="shared" si="2"/>
        <v>19863606.969999999</v>
      </c>
      <c r="E20" s="28">
        <f t="shared" si="2"/>
        <v>24116152.330000002</v>
      </c>
      <c r="F20" s="28">
        <f t="shared" si="2"/>
        <v>20759713.939999998</v>
      </c>
      <c r="G20" s="28">
        <f t="shared" si="2"/>
        <v>26070723.380000003</v>
      </c>
      <c r="H20" s="28">
        <f t="shared" si="2"/>
        <v>28910552.789999999</v>
      </c>
      <c r="I20" s="28">
        <f t="shared" ref="I20:J20" si="3">+I21+I22+I23+I24+I25+I26+I27+I28+I29</f>
        <v>35656605.57</v>
      </c>
      <c r="J20" s="28">
        <f t="shared" si="3"/>
        <v>28658826.809999999</v>
      </c>
      <c r="K20" s="28">
        <f t="shared" ref="K20" si="4">+K21+K22+K23+K24+K25+K26+K27+K28+K29</f>
        <v>43531549.329999998</v>
      </c>
      <c r="L20" s="28">
        <v>48259616.450000003</v>
      </c>
      <c r="M20" s="28">
        <f>+B20+C20+D20+E20+F20+G20+H20+I20+J20+K20+L20</f>
        <v>302789222.64999998</v>
      </c>
      <c r="N20" s="28"/>
      <c r="O20" s="28"/>
      <c r="P20" s="28"/>
      <c r="Q20" s="28"/>
      <c r="R20" s="28"/>
      <c r="S20" s="28"/>
      <c r="T20" s="28"/>
      <c r="V20" s="28"/>
      <c r="W20" s="28"/>
      <c r="X20" s="28"/>
    </row>
    <row r="21" spans="1:24" ht="15.75" customHeight="1" x14ac:dyDescent="0.25">
      <c r="A21" s="14" t="s">
        <v>8</v>
      </c>
      <c r="B21" s="27">
        <v>7137215.0099999998</v>
      </c>
      <c r="C21" s="27">
        <v>7965904.6399999997</v>
      </c>
      <c r="D21" s="27">
        <v>10408192.25</v>
      </c>
      <c r="E21" s="27">
        <v>15683384.970000001</v>
      </c>
      <c r="F21" s="27">
        <v>11199665.23</v>
      </c>
      <c r="G21" s="27">
        <v>10716429.76</v>
      </c>
      <c r="H21" s="27">
        <v>11513945.140000001</v>
      </c>
      <c r="I21" s="27">
        <v>10039226.23</v>
      </c>
      <c r="J21" s="27">
        <v>15035706.74</v>
      </c>
      <c r="K21" s="27">
        <v>12370555.5</v>
      </c>
      <c r="L21" s="27">
        <v>5446596.2599999998</v>
      </c>
      <c r="M21" s="27">
        <f t="shared" ref="M21:M29" si="5">SUM(B21:L21)</f>
        <v>117516821.73</v>
      </c>
      <c r="N21" s="27"/>
      <c r="O21" s="27"/>
      <c r="P21" s="27"/>
      <c r="Q21" s="27"/>
      <c r="R21" s="27"/>
      <c r="S21" s="27"/>
      <c r="T21" s="27"/>
      <c r="V21" s="27"/>
      <c r="W21" s="27"/>
      <c r="X21" s="27"/>
    </row>
    <row r="22" spans="1:24" x14ac:dyDescent="0.25">
      <c r="A22" s="14" t="s">
        <v>9</v>
      </c>
      <c r="B22" s="25">
        <v>0</v>
      </c>
      <c r="C22" s="27">
        <v>0</v>
      </c>
      <c r="D22" s="27">
        <v>543331</v>
      </c>
      <c r="E22" s="27">
        <v>0</v>
      </c>
      <c r="F22" s="27">
        <v>0</v>
      </c>
      <c r="G22" s="27">
        <v>413590</v>
      </c>
      <c r="H22" s="27">
        <v>0</v>
      </c>
      <c r="I22" s="27">
        <v>0</v>
      </c>
      <c r="J22" s="27">
        <v>0</v>
      </c>
      <c r="K22" s="27">
        <v>0</v>
      </c>
      <c r="L22" s="27">
        <v>286079.2</v>
      </c>
      <c r="M22" s="27">
        <f t="shared" si="5"/>
        <v>1243000.2</v>
      </c>
      <c r="N22" s="27"/>
      <c r="O22" s="27"/>
      <c r="P22" s="27"/>
      <c r="Q22" s="27"/>
      <c r="R22" s="27"/>
      <c r="S22" s="27"/>
      <c r="T22" s="27"/>
      <c r="V22" s="25"/>
      <c r="W22" s="29"/>
      <c r="X22" s="27"/>
    </row>
    <row r="23" spans="1:24" x14ac:dyDescent="0.25">
      <c r="A23" s="14" t="s">
        <v>10</v>
      </c>
      <c r="B23" s="27">
        <v>4465562.3600000003</v>
      </c>
      <c r="C23" s="27">
        <v>4071564.76</v>
      </c>
      <c r="D23" s="25">
        <v>5017046.18</v>
      </c>
      <c r="E23" s="25">
        <v>4430773.04</v>
      </c>
      <c r="F23" s="25">
        <v>5566449.8200000003</v>
      </c>
      <c r="G23" s="25">
        <v>5022377.13</v>
      </c>
      <c r="H23" s="27">
        <v>4178736.44</v>
      </c>
      <c r="I23" s="27">
        <v>6736220.4500000002</v>
      </c>
      <c r="J23" s="27">
        <v>4674383.0999999996</v>
      </c>
      <c r="K23" s="27">
        <v>10402940.93</v>
      </c>
      <c r="L23" s="27">
        <v>17991566.07</v>
      </c>
      <c r="M23" s="27">
        <f t="shared" si="5"/>
        <v>72557620.280000001</v>
      </c>
      <c r="N23" s="27"/>
      <c r="O23" s="27"/>
      <c r="P23" s="27"/>
      <c r="Q23" s="27"/>
      <c r="R23" s="27"/>
      <c r="S23" s="27"/>
      <c r="T23" s="27"/>
      <c r="V23" s="27"/>
      <c r="W23" s="27"/>
      <c r="X23" s="27"/>
    </row>
    <row r="24" spans="1:24" ht="18" customHeight="1" x14ac:dyDescent="0.25">
      <c r="A24" s="14" t="s">
        <v>11</v>
      </c>
      <c r="B24" s="25">
        <v>0</v>
      </c>
      <c r="C24" s="27">
        <v>75000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1152916</v>
      </c>
      <c r="J24" s="27">
        <v>0</v>
      </c>
      <c r="K24" s="27">
        <v>613665</v>
      </c>
      <c r="L24" s="27">
        <v>0</v>
      </c>
      <c r="M24" s="27">
        <f t="shared" si="5"/>
        <v>1841581</v>
      </c>
      <c r="N24" s="27"/>
      <c r="O24" s="27"/>
      <c r="P24" s="27"/>
      <c r="Q24" s="27"/>
      <c r="R24" s="27"/>
      <c r="S24" s="27"/>
      <c r="T24" s="27"/>
      <c r="V24" s="25"/>
      <c r="W24" s="27"/>
      <c r="X24" s="27"/>
    </row>
    <row r="25" spans="1:24" x14ac:dyDescent="0.25">
      <c r="A25" s="14" t="s">
        <v>12</v>
      </c>
      <c r="B25" s="27">
        <v>433600.33</v>
      </c>
      <c r="C25" s="27">
        <v>433600.33</v>
      </c>
      <c r="D25" s="27">
        <v>426600.33</v>
      </c>
      <c r="E25" s="27">
        <v>334284.26</v>
      </c>
      <c r="F25" s="27">
        <v>433600.33</v>
      </c>
      <c r="G25" s="27">
        <v>581454.32999999996</v>
      </c>
      <c r="H25" s="27">
        <v>480219.77</v>
      </c>
      <c r="I25" s="27">
        <v>464693.33</v>
      </c>
      <c r="J25" s="27">
        <v>598188.38</v>
      </c>
      <c r="K25" s="27">
        <v>1344257.49</v>
      </c>
      <c r="L25" s="27">
        <v>741591.09</v>
      </c>
      <c r="M25" s="27">
        <f t="shared" si="5"/>
        <v>6272089.9699999997</v>
      </c>
      <c r="N25" s="27"/>
      <c r="O25" s="27"/>
      <c r="P25" s="27"/>
      <c r="Q25" s="27"/>
      <c r="R25" s="27"/>
      <c r="S25" s="27"/>
      <c r="T25" s="27"/>
      <c r="V25" s="27"/>
      <c r="W25" s="27"/>
      <c r="X25" s="27"/>
    </row>
    <row r="26" spans="1:24" ht="19.5" customHeight="1" x14ac:dyDescent="0.25">
      <c r="A26" s="14" t="s">
        <v>13</v>
      </c>
      <c r="B26" s="25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5315989.1500000004</v>
      </c>
      <c r="K26" s="27">
        <v>14772.71</v>
      </c>
      <c r="L26" s="27">
        <v>5152140</v>
      </c>
      <c r="M26" s="27">
        <f t="shared" si="5"/>
        <v>10482901.859999999</v>
      </c>
      <c r="N26" s="27"/>
      <c r="O26" s="27"/>
      <c r="P26" s="27"/>
      <c r="Q26" s="27"/>
      <c r="R26" s="27"/>
      <c r="S26" s="27"/>
      <c r="T26" s="27"/>
      <c r="V26" s="25"/>
      <c r="W26" s="27"/>
      <c r="X26" s="27"/>
    </row>
    <row r="27" spans="1:24" ht="42.75" customHeight="1" x14ac:dyDescent="0.25">
      <c r="A27" s="14" t="s">
        <v>14</v>
      </c>
      <c r="B27" s="27">
        <v>1418979.21</v>
      </c>
      <c r="C27" s="27">
        <v>144000</v>
      </c>
      <c r="D27" s="27">
        <v>2870824.07</v>
      </c>
      <c r="E27" s="27">
        <v>3288133.56</v>
      </c>
      <c r="F27" s="27">
        <v>3294380.56</v>
      </c>
      <c r="G27" s="27">
        <v>9040822.1600000001</v>
      </c>
      <c r="H27" s="27">
        <v>12599775.52</v>
      </c>
      <c r="I27" s="27">
        <v>16679296.16</v>
      </c>
      <c r="J27" s="27">
        <v>2919509.44</v>
      </c>
      <c r="K27" s="27">
        <v>4117327.7</v>
      </c>
      <c r="L27" s="27">
        <v>10223643.539999999</v>
      </c>
      <c r="M27" s="27">
        <f t="shared" si="5"/>
        <v>66596691.920000002</v>
      </c>
      <c r="N27" s="27"/>
      <c r="O27" s="27"/>
      <c r="P27" s="27"/>
      <c r="Q27" s="27"/>
      <c r="R27" s="27"/>
      <c r="S27" s="27"/>
      <c r="T27" s="27"/>
      <c r="V27" s="25"/>
      <c r="W27" s="27"/>
      <c r="X27" s="27"/>
    </row>
    <row r="28" spans="1:24" x14ac:dyDescent="0.25">
      <c r="A28" s="14" t="s">
        <v>15</v>
      </c>
      <c r="B28" s="27">
        <v>0</v>
      </c>
      <c r="C28" s="27">
        <v>0</v>
      </c>
      <c r="D28" s="27">
        <v>0</v>
      </c>
      <c r="E28" s="27">
        <v>379576.5</v>
      </c>
      <c r="F28" s="27">
        <v>84370</v>
      </c>
      <c r="G28" s="27">
        <v>296050</v>
      </c>
      <c r="H28" s="27">
        <v>84370</v>
      </c>
      <c r="I28" s="27">
        <v>571592</v>
      </c>
      <c r="J28" s="27">
        <v>115050</v>
      </c>
      <c r="K28" s="27">
        <v>14668030</v>
      </c>
      <c r="L28" s="27">
        <v>8418000.2899999991</v>
      </c>
      <c r="M28" s="27">
        <f t="shared" si="5"/>
        <v>24617038.789999999</v>
      </c>
      <c r="N28" s="27"/>
      <c r="O28" s="27"/>
      <c r="P28" s="27"/>
      <c r="Q28" s="27"/>
      <c r="R28" s="27"/>
      <c r="S28" s="27"/>
      <c r="T28" s="27"/>
      <c r="V28" s="27"/>
      <c r="W28" s="27"/>
      <c r="X28" s="27"/>
    </row>
    <row r="29" spans="1:24" ht="20.25" customHeight="1" x14ac:dyDescent="0.25">
      <c r="A29" s="14" t="s">
        <v>40</v>
      </c>
      <c r="B29" s="25">
        <v>0</v>
      </c>
      <c r="C29" s="27">
        <v>816448.44</v>
      </c>
      <c r="D29" s="27">
        <v>597613.14</v>
      </c>
      <c r="E29" s="27">
        <v>0</v>
      </c>
      <c r="F29" s="27">
        <v>181248</v>
      </c>
      <c r="G29" s="27">
        <v>0</v>
      </c>
      <c r="H29" s="27">
        <v>53505.919999999998</v>
      </c>
      <c r="I29" s="27">
        <v>12661.4</v>
      </c>
      <c r="J29" s="27">
        <v>0</v>
      </c>
      <c r="K29" s="27">
        <v>0</v>
      </c>
      <c r="L29" s="27">
        <v>0</v>
      </c>
      <c r="M29" s="27">
        <f t="shared" si="5"/>
        <v>1661476.9</v>
      </c>
      <c r="N29" s="27"/>
      <c r="O29" s="27"/>
      <c r="P29" s="27"/>
      <c r="Q29" s="27"/>
      <c r="R29" s="27"/>
      <c r="S29" s="27"/>
      <c r="T29" s="27"/>
      <c r="W29" s="27"/>
      <c r="X29" s="27"/>
    </row>
    <row r="30" spans="1:24" ht="15.75" customHeight="1" x14ac:dyDescent="0.25">
      <c r="A30" s="13" t="s">
        <v>16</v>
      </c>
      <c r="B30" s="21">
        <f t="shared" ref="B30:G30" si="6">+B31+B32+B33+B34+B35+B36+B37+B38+B39</f>
        <v>4231969.72</v>
      </c>
      <c r="C30" s="21">
        <f t="shared" si="6"/>
        <v>45105726.909999996</v>
      </c>
      <c r="D30" s="21">
        <f t="shared" si="6"/>
        <v>32613401.039999999</v>
      </c>
      <c r="E30" s="21">
        <f t="shared" si="6"/>
        <v>39568193.369999997</v>
      </c>
      <c r="F30" s="21">
        <f t="shared" si="6"/>
        <v>40976702.270000003</v>
      </c>
      <c r="G30" s="21">
        <f t="shared" si="6"/>
        <v>50710488.93</v>
      </c>
      <c r="H30" s="21">
        <f t="shared" ref="H30:I30" si="7">+H31+H32+H33+H34+H35+H36+H37+H38+H39</f>
        <v>42785448.359999999</v>
      </c>
      <c r="I30" s="21">
        <f t="shared" si="7"/>
        <v>32420161.890000001</v>
      </c>
      <c r="J30" s="21">
        <f t="shared" ref="J30" si="8">+J31+J32+J33+J34+J35+J36+J37+J38+J39</f>
        <v>47608175.829999998</v>
      </c>
      <c r="K30" s="21">
        <f t="shared" ref="K30" si="9">+K31+K32+K33+K34+K35+K36+K37+K38+K39</f>
        <v>33778331.120000005</v>
      </c>
      <c r="L30" s="21">
        <v>40254377.939999998</v>
      </c>
      <c r="M30" s="28">
        <f>+B30+C30+D30+E30+F30+G30+H30+I30+J30+K30+L30</f>
        <v>410052977.38</v>
      </c>
      <c r="N30" s="28"/>
      <c r="O30" s="28"/>
      <c r="P30" s="28"/>
      <c r="Q30" s="28"/>
      <c r="R30" s="28"/>
      <c r="S30" s="28"/>
      <c r="T30" s="28"/>
      <c r="V30" s="28"/>
      <c r="W30" s="28"/>
      <c r="X30" s="28"/>
    </row>
    <row r="31" spans="1:24" ht="23.25" customHeight="1" x14ac:dyDescent="0.25">
      <c r="A31" s="14" t="s">
        <v>17</v>
      </c>
      <c r="B31" s="27">
        <v>279378.14</v>
      </c>
      <c r="C31" s="27">
        <v>21928392.690000001</v>
      </c>
      <c r="D31" s="27">
        <v>11267661.060000001</v>
      </c>
      <c r="E31" s="27">
        <v>11825867.82</v>
      </c>
      <c r="F31" s="27">
        <v>11890105.970000001</v>
      </c>
      <c r="G31" s="27">
        <v>16046095.93</v>
      </c>
      <c r="H31" s="27">
        <v>12705343.24</v>
      </c>
      <c r="I31" s="27">
        <v>14534354.869999999</v>
      </c>
      <c r="J31" s="27">
        <v>13150794.58</v>
      </c>
      <c r="K31" s="27">
        <v>12570320.130000001</v>
      </c>
      <c r="L31" s="27">
        <v>13132502.560000001</v>
      </c>
      <c r="M31" s="27">
        <f t="shared" ref="M31:M37" si="10">SUM(B31:L31)</f>
        <v>139330816.98999998</v>
      </c>
      <c r="N31" s="27"/>
      <c r="O31" s="27"/>
      <c r="P31" s="27"/>
      <c r="Q31" s="27"/>
      <c r="R31" s="27"/>
      <c r="S31" s="27"/>
      <c r="T31" s="27"/>
      <c r="V31" s="27"/>
      <c r="W31" s="27"/>
      <c r="X31" s="27"/>
    </row>
    <row r="32" spans="1:24" ht="18" customHeight="1" x14ac:dyDescent="0.25">
      <c r="A32" s="14" t="s">
        <v>18</v>
      </c>
      <c r="B32" s="25">
        <v>0</v>
      </c>
      <c r="C32" s="27">
        <v>380432</v>
      </c>
      <c r="D32" s="27">
        <v>36509.199999999997</v>
      </c>
      <c r="E32" s="27">
        <v>84411.48</v>
      </c>
      <c r="F32" s="27">
        <v>320592</v>
      </c>
      <c r="G32" s="27">
        <v>5858255.2800000003</v>
      </c>
      <c r="H32" s="27">
        <v>2597154.04</v>
      </c>
      <c r="I32" s="27">
        <v>488578.76</v>
      </c>
      <c r="J32" s="27">
        <v>102553.8</v>
      </c>
      <c r="K32" s="27">
        <v>798491.25</v>
      </c>
      <c r="L32" s="27">
        <v>189265.63</v>
      </c>
      <c r="M32" s="27">
        <f t="shared" si="10"/>
        <v>10856243.440000001</v>
      </c>
      <c r="N32" s="27"/>
      <c r="O32" s="27"/>
      <c r="P32" s="27"/>
      <c r="Q32" s="27"/>
      <c r="R32" s="27"/>
      <c r="S32" s="27"/>
      <c r="T32" s="27"/>
      <c r="V32" s="25"/>
      <c r="W32" s="27"/>
      <c r="X32" s="27"/>
    </row>
    <row r="33" spans="1:24" x14ac:dyDescent="0.25">
      <c r="A33" s="14" t="s">
        <v>19</v>
      </c>
      <c r="B33" s="25">
        <v>0</v>
      </c>
      <c r="C33" s="27">
        <v>115640</v>
      </c>
      <c r="D33" s="27">
        <v>828019.1</v>
      </c>
      <c r="E33" s="27">
        <v>2368779.52</v>
      </c>
      <c r="F33" s="27">
        <v>3433092.89</v>
      </c>
      <c r="G33" s="27">
        <v>452221.2</v>
      </c>
      <c r="H33" s="27">
        <v>47283.78</v>
      </c>
      <c r="I33" s="27">
        <v>390953.74</v>
      </c>
      <c r="J33" s="27">
        <v>3833879</v>
      </c>
      <c r="K33" s="27">
        <v>1299541.08</v>
      </c>
      <c r="L33" s="27">
        <v>0</v>
      </c>
      <c r="M33" s="27">
        <f t="shared" si="10"/>
        <v>12769410.310000001</v>
      </c>
      <c r="N33" s="27"/>
      <c r="O33" s="27"/>
      <c r="P33" s="27"/>
      <c r="Q33" s="27"/>
      <c r="R33" s="27"/>
      <c r="S33" s="27"/>
      <c r="T33" s="27"/>
      <c r="V33" s="25"/>
      <c r="W33" s="27"/>
      <c r="X33" s="27"/>
    </row>
    <row r="34" spans="1:24" ht="21" customHeight="1" x14ac:dyDescent="0.25">
      <c r="A34" s="14" t="s">
        <v>20</v>
      </c>
      <c r="B34" s="25">
        <v>0</v>
      </c>
      <c r="C34" s="27">
        <v>0</v>
      </c>
      <c r="D34" s="27">
        <v>17325.04</v>
      </c>
      <c r="E34" s="27">
        <v>4383393.8499999996</v>
      </c>
      <c r="F34" s="27">
        <v>0</v>
      </c>
      <c r="G34" s="27">
        <v>1726056.56</v>
      </c>
      <c r="H34" s="27">
        <v>169050</v>
      </c>
      <c r="I34" s="27">
        <v>0</v>
      </c>
      <c r="J34" s="27">
        <v>2284443.4</v>
      </c>
      <c r="K34" s="27">
        <v>0</v>
      </c>
      <c r="L34" s="27">
        <v>0</v>
      </c>
      <c r="M34" s="27">
        <f t="shared" si="10"/>
        <v>8580268.8499999996</v>
      </c>
      <c r="N34" s="25"/>
      <c r="O34" s="25"/>
      <c r="P34" s="27"/>
      <c r="Q34" s="27"/>
      <c r="R34" s="27"/>
      <c r="S34" s="27"/>
      <c r="T34" s="27"/>
      <c r="V34" s="25"/>
      <c r="W34" s="27"/>
      <c r="X34" s="27"/>
    </row>
    <row r="35" spans="1:24" x14ac:dyDescent="0.25">
      <c r="A35" s="14" t="s">
        <v>21</v>
      </c>
      <c r="B35" s="25">
        <v>0</v>
      </c>
      <c r="C35" s="27">
        <v>77282.83</v>
      </c>
      <c r="D35" s="27">
        <v>362666.19</v>
      </c>
      <c r="E35" s="27">
        <v>304092.53999999998</v>
      </c>
      <c r="F35" s="27">
        <v>648525.89</v>
      </c>
      <c r="G35" s="27">
        <v>318171.51</v>
      </c>
      <c r="H35" s="27">
        <v>926422.2</v>
      </c>
      <c r="I35" s="27">
        <v>282674.95</v>
      </c>
      <c r="J35" s="27">
        <v>75233.8</v>
      </c>
      <c r="K35" s="27">
        <v>523910.32</v>
      </c>
      <c r="L35" s="27">
        <v>151916.51999999999</v>
      </c>
      <c r="M35" s="27">
        <f t="shared" si="10"/>
        <v>3670896.75</v>
      </c>
      <c r="N35" s="27"/>
      <c r="O35" s="27"/>
      <c r="P35" s="27"/>
      <c r="Q35" s="27"/>
      <c r="R35" s="27"/>
      <c r="S35" s="27"/>
      <c r="T35" s="27"/>
      <c r="V35" s="25"/>
      <c r="W35" s="27"/>
      <c r="X35" s="27"/>
    </row>
    <row r="36" spans="1:24" x14ac:dyDescent="0.25">
      <c r="A36" s="14" t="s">
        <v>22</v>
      </c>
      <c r="B36" s="25">
        <v>0</v>
      </c>
      <c r="C36" s="27">
        <v>137920.51999999999</v>
      </c>
      <c r="D36" s="22">
        <v>347481.51</v>
      </c>
      <c r="E36" s="22">
        <v>655251.91</v>
      </c>
      <c r="F36" s="22">
        <v>200083.99</v>
      </c>
      <c r="G36" s="22">
        <v>1204521.26</v>
      </c>
      <c r="H36" s="27">
        <v>120001.41</v>
      </c>
      <c r="I36" s="27">
        <v>115518.21</v>
      </c>
      <c r="J36" s="27">
        <v>201029.87</v>
      </c>
      <c r="K36" s="27">
        <v>192791.19</v>
      </c>
      <c r="L36" s="27">
        <v>119376.1</v>
      </c>
      <c r="M36" s="27">
        <f t="shared" si="10"/>
        <v>3293975.97</v>
      </c>
      <c r="N36" s="27"/>
      <c r="O36" s="27"/>
      <c r="P36" s="27"/>
      <c r="Q36" s="27"/>
      <c r="R36" s="27"/>
      <c r="S36" s="27"/>
      <c r="T36" s="27"/>
      <c r="V36" s="25"/>
      <c r="W36" s="27"/>
      <c r="X36" s="27"/>
    </row>
    <row r="37" spans="1:24" x14ac:dyDescent="0.25">
      <c r="A37" s="14" t="s">
        <v>23</v>
      </c>
      <c r="B37" s="27">
        <v>3952591.58</v>
      </c>
      <c r="C37" s="27">
        <v>21865139.260000002</v>
      </c>
      <c r="D37" s="27">
        <v>16710708.57</v>
      </c>
      <c r="E37" s="27">
        <v>17386958.850000001</v>
      </c>
      <c r="F37" s="27">
        <v>17929815.329999998</v>
      </c>
      <c r="G37" s="27">
        <v>16895929.969999999</v>
      </c>
      <c r="H37" s="27">
        <v>16907033.52</v>
      </c>
      <c r="I37" s="27">
        <v>14477969.880000001</v>
      </c>
      <c r="J37" s="27">
        <v>16989714.050000001</v>
      </c>
      <c r="K37" s="27">
        <v>13386434.67</v>
      </c>
      <c r="L37" s="27">
        <v>17355091.030000001</v>
      </c>
      <c r="M37" s="27">
        <f t="shared" si="10"/>
        <v>173857386.70999998</v>
      </c>
      <c r="N37" s="27"/>
      <c r="O37" s="27"/>
      <c r="P37" s="27"/>
      <c r="Q37" s="27"/>
      <c r="R37" s="27"/>
      <c r="S37" s="27"/>
      <c r="T37" s="27"/>
      <c r="V37" s="27"/>
      <c r="W37" s="27"/>
      <c r="X37" s="27"/>
    </row>
    <row r="38" spans="1:24" x14ac:dyDescent="0.25">
      <c r="A38" s="14" t="s">
        <v>41</v>
      </c>
      <c r="B38" s="25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f t="shared" ref="M38" si="11">SUM(B38:K38)</f>
        <v>0</v>
      </c>
      <c r="N38" s="27"/>
      <c r="O38" s="27"/>
      <c r="P38" s="27"/>
      <c r="Q38" s="27"/>
      <c r="R38" s="27"/>
      <c r="S38" s="27"/>
      <c r="T38" s="27"/>
      <c r="V38" s="25"/>
      <c r="W38" s="27"/>
      <c r="X38" s="27"/>
    </row>
    <row r="39" spans="1:24" ht="21" customHeight="1" x14ac:dyDescent="0.25">
      <c r="A39" s="14" t="s">
        <v>24</v>
      </c>
      <c r="B39" s="25">
        <v>0</v>
      </c>
      <c r="C39" s="27">
        <v>600919.61</v>
      </c>
      <c r="D39" s="27">
        <v>3043030.37</v>
      </c>
      <c r="E39" s="27">
        <v>2559437.4</v>
      </c>
      <c r="F39" s="27">
        <v>6554486.2000000002</v>
      </c>
      <c r="G39" s="27">
        <v>8209237.2199999997</v>
      </c>
      <c r="H39" s="27">
        <v>9313160.1699999999</v>
      </c>
      <c r="I39" s="27">
        <v>2130111.48</v>
      </c>
      <c r="J39" s="27">
        <v>10970527.33</v>
      </c>
      <c r="K39" s="27">
        <v>5006842.4800000004</v>
      </c>
      <c r="L39" s="27">
        <v>9306226.0999999996</v>
      </c>
      <c r="M39" s="27">
        <f>SUM(B39:L39)</f>
        <v>57693978.360000007</v>
      </c>
      <c r="N39" s="27"/>
      <c r="O39" s="27"/>
      <c r="P39" s="27"/>
      <c r="Q39" s="27"/>
      <c r="R39" s="27"/>
      <c r="S39" s="27"/>
      <c r="T39" s="27"/>
      <c r="V39" s="25"/>
      <c r="W39" s="27"/>
      <c r="X39" s="27"/>
    </row>
    <row r="40" spans="1:24" ht="24" customHeight="1" x14ac:dyDescent="0.25">
      <c r="A40" s="13" t="s">
        <v>25</v>
      </c>
      <c r="B40" s="28">
        <f t="shared" ref="B40:K40" si="12">+B41+B42+B43+B44+B45+B46+B47+B48+B8</f>
        <v>497259968.81</v>
      </c>
      <c r="C40" s="28">
        <f t="shared" si="12"/>
        <v>495577975.92000002</v>
      </c>
      <c r="D40" s="28">
        <f t="shared" si="12"/>
        <v>507947478.25999999</v>
      </c>
      <c r="E40" s="28">
        <f t="shared" si="12"/>
        <v>558426732.46000004</v>
      </c>
      <c r="F40" s="28">
        <f t="shared" si="12"/>
        <v>531583546.42000002</v>
      </c>
      <c r="G40" s="28">
        <f t="shared" si="12"/>
        <v>535228307.85000002</v>
      </c>
      <c r="H40" s="28">
        <f t="shared" si="12"/>
        <v>543372614.95000005</v>
      </c>
      <c r="I40" s="28">
        <f t="shared" si="12"/>
        <v>536509501.89999998</v>
      </c>
      <c r="J40" s="28">
        <f t="shared" si="12"/>
        <v>538641022.46000004</v>
      </c>
      <c r="K40" s="28">
        <f t="shared" si="12"/>
        <v>598812424.13</v>
      </c>
      <c r="L40" s="28">
        <v>642009364.79999995</v>
      </c>
      <c r="M40" s="28">
        <f>+B40+C40+D40+E40+F40+G40+H40+I40+J40+K40+L40</f>
        <v>5985368937.960001</v>
      </c>
      <c r="N40" s="28"/>
      <c r="O40" s="28"/>
      <c r="P40" s="28"/>
      <c r="Q40" s="28"/>
      <c r="R40" s="28"/>
      <c r="S40" s="28"/>
      <c r="T40" s="28"/>
      <c r="V40" s="28"/>
      <c r="W40" s="30"/>
      <c r="X40" s="28"/>
    </row>
    <row r="41" spans="1:24" x14ac:dyDescent="0.25">
      <c r="A41" s="14" t="s">
        <v>26</v>
      </c>
      <c r="B41" s="27">
        <v>489759968.81</v>
      </c>
      <c r="C41" s="27">
        <v>493753316.29000002</v>
      </c>
      <c r="D41" s="27">
        <v>506573149.77999997</v>
      </c>
      <c r="E41" s="27">
        <v>549936016.46000004</v>
      </c>
      <c r="F41" s="27">
        <v>530923734.42000002</v>
      </c>
      <c r="G41" s="27">
        <v>534568495.85000002</v>
      </c>
      <c r="H41" s="27">
        <v>534693276.05000001</v>
      </c>
      <c r="I41" s="27">
        <v>535849689.89999998</v>
      </c>
      <c r="J41" s="27">
        <v>537981210.46000004</v>
      </c>
      <c r="K41" s="27">
        <v>590242033.76999998</v>
      </c>
      <c r="L41" s="27">
        <v>539349552.79999995</v>
      </c>
      <c r="M41" s="27">
        <f>SUM(B41:L41)</f>
        <v>5843630444.5900011</v>
      </c>
      <c r="N41" s="27"/>
      <c r="O41" s="27"/>
      <c r="P41" s="27"/>
      <c r="Q41" s="27"/>
      <c r="R41" s="27"/>
      <c r="S41" s="27"/>
      <c r="T41" s="27"/>
      <c r="V41" s="27"/>
      <c r="W41" s="27"/>
      <c r="X41" s="27"/>
    </row>
    <row r="42" spans="1:24" x14ac:dyDescent="0.25">
      <c r="A42" s="14" t="s">
        <v>42</v>
      </c>
      <c r="B42" s="25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f t="shared" ref="M42:M46" si="13">SUM(B42:J42)</f>
        <v>0</v>
      </c>
      <c r="N42" s="25"/>
      <c r="O42" s="25"/>
      <c r="P42" s="25"/>
      <c r="Q42" s="25"/>
      <c r="R42" s="25"/>
      <c r="S42" s="25"/>
      <c r="T42" s="25"/>
      <c r="V42" s="25"/>
      <c r="W42" s="27"/>
      <c r="X42" s="27"/>
    </row>
    <row r="43" spans="1:24" x14ac:dyDescent="0.25">
      <c r="A43" s="14" t="s">
        <v>43</v>
      </c>
      <c r="B43" s="25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f t="shared" si="13"/>
        <v>0</v>
      </c>
      <c r="N43" s="25"/>
      <c r="O43" s="25"/>
      <c r="P43" s="25"/>
      <c r="Q43" s="25"/>
      <c r="R43" s="25"/>
      <c r="S43" s="25"/>
      <c r="T43" s="25"/>
      <c r="V43" s="25"/>
      <c r="W43" s="27"/>
      <c r="X43" s="27"/>
    </row>
    <row r="44" spans="1:24" x14ac:dyDescent="0.25">
      <c r="A44" s="14" t="s">
        <v>44</v>
      </c>
      <c r="B44" s="25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f t="shared" si="13"/>
        <v>0</v>
      </c>
      <c r="N44" s="25"/>
      <c r="O44" s="25"/>
      <c r="P44" s="25"/>
      <c r="Q44" s="25"/>
      <c r="R44" s="25"/>
      <c r="S44" s="25"/>
      <c r="T44" s="25"/>
      <c r="V44" s="25"/>
      <c r="W44" s="27"/>
      <c r="X44" s="27"/>
    </row>
    <row r="45" spans="1:24" x14ac:dyDescent="0.25">
      <c r="A45" s="14" t="s">
        <v>45</v>
      </c>
      <c r="B45" s="25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f t="shared" si="13"/>
        <v>0</v>
      </c>
      <c r="N45" s="25"/>
      <c r="O45" s="25"/>
      <c r="P45" s="25"/>
      <c r="Q45" s="25"/>
      <c r="R45" s="25"/>
      <c r="S45" s="25"/>
      <c r="T45" s="25"/>
      <c r="V45" s="25"/>
      <c r="W45" s="27"/>
      <c r="X45" s="27"/>
    </row>
    <row r="46" spans="1:24" ht="19.5" customHeight="1" x14ac:dyDescent="0.25">
      <c r="A46" s="14" t="s">
        <v>86</v>
      </c>
      <c r="B46" s="25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f t="shared" si="13"/>
        <v>0</v>
      </c>
      <c r="N46" s="25"/>
      <c r="O46" s="25"/>
      <c r="P46" s="25"/>
      <c r="Q46" s="25"/>
      <c r="R46" s="25"/>
      <c r="S46" s="25"/>
      <c r="T46" s="25"/>
      <c r="V46" s="25"/>
      <c r="W46" s="27"/>
      <c r="X46" s="27"/>
    </row>
    <row r="47" spans="1:24" x14ac:dyDescent="0.25">
      <c r="A47" s="14" t="s">
        <v>27</v>
      </c>
      <c r="B47" s="25">
        <v>0</v>
      </c>
      <c r="C47" s="27">
        <v>505033.63</v>
      </c>
      <c r="D47" s="27">
        <v>714515.48</v>
      </c>
      <c r="E47" s="27">
        <v>330903</v>
      </c>
      <c r="F47" s="27">
        <v>0</v>
      </c>
      <c r="G47" s="27">
        <v>0</v>
      </c>
      <c r="H47" s="27">
        <v>519526.9</v>
      </c>
      <c r="I47" s="27">
        <v>0</v>
      </c>
      <c r="J47" s="27">
        <v>0</v>
      </c>
      <c r="K47" s="27">
        <v>410578.36</v>
      </c>
      <c r="L47" s="27">
        <v>0</v>
      </c>
      <c r="M47" s="27">
        <f>SUM(B47:L47)</f>
        <v>2480557.3699999996</v>
      </c>
      <c r="N47" s="25"/>
      <c r="O47" s="27"/>
      <c r="P47" s="25"/>
      <c r="Q47" s="25"/>
      <c r="R47" s="25"/>
      <c r="S47" s="22"/>
      <c r="T47" s="25"/>
      <c r="V47" s="25"/>
      <c r="W47" s="27"/>
      <c r="X47" s="27"/>
    </row>
    <row r="48" spans="1:24" x14ac:dyDescent="0.25">
      <c r="A48" s="14" t="s">
        <v>46</v>
      </c>
      <c r="B48" s="25">
        <v>7500000</v>
      </c>
      <c r="C48" s="27">
        <v>1319626</v>
      </c>
      <c r="D48" s="27">
        <v>659813</v>
      </c>
      <c r="E48" s="27">
        <v>8159813</v>
      </c>
      <c r="F48" s="27">
        <v>659812</v>
      </c>
      <c r="G48" s="27">
        <v>659812</v>
      </c>
      <c r="H48" s="27">
        <v>8159812</v>
      </c>
      <c r="I48" s="27">
        <v>659812</v>
      </c>
      <c r="J48" s="27">
        <v>659812</v>
      </c>
      <c r="K48" s="27">
        <v>8159812</v>
      </c>
      <c r="L48" s="27">
        <v>102659812</v>
      </c>
      <c r="M48" s="27">
        <f>SUM(B48:L48)</f>
        <v>139257936</v>
      </c>
      <c r="N48" s="27"/>
      <c r="O48" s="27"/>
      <c r="P48" s="27"/>
      <c r="Q48" s="27"/>
      <c r="R48" s="1"/>
      <c r="S48" s="1"/>
      <c r="T48" s="25"/>
      <c r="V48" s="1"/>
      <c r="W48" s="27"/>
      <c r="X48" s="27"/>
    </row>
    <row r="49" spans="1:24" x14ac:dyDescent="0.25">
      <c r="A49" s="13" t="s">
        <v>47</v>
      </c>
      <c r="B49" s="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f>+C49+B49+D49+E49+F49+G49+H49+I49+J49</f>
        <v>0</v>
      </c>
      <c r="N49" s="8"/>
      <c r="O49" s="4"/>
      <c r="P49" s="8"/>
      <c r="Q49" s="8"/>
      <c r="R49" s="8"/>
      <c r="S49" s="8"/>
      <c r="T49" s="8"/>
      <c r="V49" s="25"/>
      <c r="W49" s="25"/>
    </row>
    <row r="50" spans="1:24" x14ac:dyDescent="0.25">
      <c r="A50" s="14" t="s">
        <v>48</v>
      </c>
      <c r="B50" s="25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f>SUM(B50:J50)</f>
        <v>0</v>
      </c>
      <c r="N50" s="5"/>
      <c r="O50" s="5"/>
      <c r="P50" s="5"/>
      <c r="Q50" s="25"/>
      <c r="R50" s="25"/>
      <c r="S50" s="25"/>
      <c r="T50" s="25"/>
      <c r="V50" s="25"/>
      <c r="W50" s="25"/>
      <c r="X50" s="25"/>
    </row>
    <row r="51" spans="1:24" x14ac:dyDescent="0.25">
      <c r="A51" s="14" t="s">
        <v>49</v>
      </c>
      <c r="B51" s="25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f t="shared" ref="M51:M56" si="14">SUM(B51:J51)</f>
        <v>0</v>
      </c>
      <c r="N51" s="5"/>
      <c r="O51" s="5"/>
      <c r="P51" s="5"/>
      <c r="Q51" s="25"/>
      <c r="R51" s="25"/>
      <c r="S51" s="25"/>
      <c r="T51" s="25"/>
      <c r="V51" s="25"/>
      <c r="W51" s="25"/>
      <c r="X51" s="25"/>
    </row>
    <row r="52" spans="1:24" x14ac:dyDescent="0.25">
      <c r="A52" s="14" t="s">
        <v>50</v>
      </c>
      <c r="B52" s="25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f t="shared" si="14"/>
        <v>0</v>
      </c>
      <c r="N52" s="5"/>
      <c r="O52" s="5"/>
      <c r="P52" s="5"/>
      <c r="Q52" s="25"/>
      <c r="R52" s="25"/>
      <c r="S52" s="25"/>
      <c r="T52" s="25"/>
      <c r="V52" s="25"/>
      <c r="W52" s="25"/>
      <c r="X52" s="25"/>
    </row>
    <row r="53" spans="1:24" x14ac:dyDescent="0.25">
      <c r="A53" s="14" t="s">
        <v>51</v>
      </c>
      <c r="B53" s="25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f t="shared" si="14"/>
        <v>0</v>
      </c>
      <c r="N53" s="5"/>
      <c r="O53" s="5"/>
      <c r="P53" s="5"/>
      <c r="Q53" s="25"/>
      <c r="R53" s="25"/>
      <c r="S53" s="25"/>
      <c r="T53" s="25"/>
      <c r="V53" s="25"/>
      <c r="W53" s="25"/>
      <c r="X53" s="25"/>
    </row>
    <row r="54" spans="1:24" x14ac:dyDescent="0.25">
      <c r="A54" s="14" t="s">
        <v>52</v>
      </c>
      <c r="B54" s="25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f t="shared" si="14"/>
        <v>0</v>
      </c>
      <c r="N54" s="5"/>
      <c r="O54" s="5"/>
      <c r="P54" s="5"/>
      <c r="Q54" s="25"/>
      <c r="R54" s="25"/>
      <c r="S54" s="25"/>
      <c r="T54" s="25"/>
      <c r="V54" s="25"/>
      <c r="W54" s="25"/>
      <c r="X54" s="25"/>
    </row>
    <row r="55" spans="1:24" x14ac:dyDescent="0.25">
      <c r="A55" s="14" t="s">
        <v>53</v>
      </c>
      <c r="B55" s="25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f t="shared" si="14"/>
        <v>0</v>
      </c>
      <c r="N55" s="5"/>
      <c r="O55" s="5"/>
      <c r="P55" s="5"/>
      <c r="Q55" s="25"/>
      <c r="R55" s="25"/>
      <c r="S55" s="25"/>
      <c r="T55" s="25"/>
      <c r="V55" s="25"/>
      <c r="W55" s="25"/>
      <c r="X55" s="25"/>
    </row>
    <row r="56" spans="1:24" x14ac:dyDescent="0.25">
      <c r="A56" s="14" t="s">
        <v>54</v>
      </c>
      <c r="B56" s="25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f t="shared" si="14"/>
        <v>0</v>
      </c>
      <c r="N56" s="5"/>
      <c r="O56" s="5"/>
      <c r="P56" s="5"/>
      <c r="Q56" s="25"/>
      <c r="R56" s="25"/>
      <c r="S56" s="25"/>
      <c r="T56" s="25"/>
      <c r="V56" s="25"/>
      <c r="W56" s="25"/>
      <c r="X56" s="25"/>
    </row>
    <row r="57" spans="1:24" ht="19.5" customHeight="1" x14ac:dyDescent="0.25">
      <c r="A57" s="13" t="s">
        <v>28</v>
      </c>
      <c r="B57" s="8">
        <v>0</v>
      </c>
      <c r="C57" s="8">
        <f t="shared" ref="C57:K57" si="15">+C58+C59+C60+C61+C62+C63+C64+C65+C66+C67+C68</f>
        <v>3983327.3200000003</v>
      </c>
      <c r="D57" s="8">
        <f t="shared" si="15"/>
        <v>4379540.59</v>
      </c>
      <c r="E57" s="8">
        <f t="shared" si="15"/>
        <v>3839174.13</v>
      </c>
      <c r="F57" s="8">
        <f t="shared" si="15"/>
        <v>12447915.899999999</v>
      </c>
      <c r="G57" s="8">
        <f t="shared" si="15"/>
        <v>29819981.57</v>
      </c>
      <c r="H57" s="8">
        <f t="shared" si="15"/>
        <v>12875985.41</v>
      </c>
      <c r="I57" s="8">
        <f t="shared" si="15"/>
        <v>18116747.349999998</v>
      </c>
      <c r="J57" s="8">
        <f t="shared" si="15"/>
        <v>5409592.9500000002</v>
      </c>
      <c r="K57" s="8">
        <f t="shared" si="15"/>
        <v>95199206.650000006</v>
      </c>
      <c r="L57" s="8">
        <v>61149797.75</v>
      </c>
      <c r="M57" s="8">
        <f>+C57+B57+D57+E57+F57+G57+H57+I57+J57+K57+L57</f>
        <v>247221269.62</v>
      </c>
      <c r="N57" s="21"/>
      <c r="O57" s="21"/>
      <c r="P57" s="21"/>
      <c r="Q57" s="21"/>
      <c r="R57" s="21"/>
      <c r="S57" s="21"/>
      <c r="T57" s="21"/>
      <c r="V57" s="28"/>
      <c r="W57" s="28"/>
      <c r="X57" s="28"/>
    </row>
    <row r="58" spans="1:24" ht="19.5" customHeight="1" x14ac:dyDescent="0.25">
      <c r="A58" s="14" t="s">
        <v>29</v>
      </c>
      <c r="B58" s="25">
        <v>0</v>
      </c>
      <c r="C58" s="27">
        <v>712889.76</v>
      </c>
      <c r="D58" s="27">
        <v>3215322.67</v>
      </c>
      <c r="E58" s="27">
        <v>2955802.53</v>
      </c>
      <c r="F58" s="27">
        <v>6780979.3399999999</v>
      </c>
      <c r="G58" s="27">
        <v>5342421.58</v>
      </c>
      <c r="H58" s="27">
        <v>6276818.8799999999</v>
      </c>
      <c r="I58" s="27">
        <v>1556313.8</v>
      </c>
      <c r="J58" s="27">
        <v>1395349.09</v>
      </c>
      <c r="K58" s="27">
        <v>2529007.64</v>
      </c>
      <c r="L58" s="27">
        <v>2704391.55</v>
      </c>
      <c r="M58" s="27">
        <f t="shared" ref="M58:M63" si="16">SUM(B58:L58)</f>
        <v>33469296.84</v>
      </c>
      <c r="N58" s="27"/>
      <c r="O58" s="27"/>
      <c r="P58" s="27"/>
      <c r="Q58" s="27"/>
      <c r="R58" s="27"/>
      <c r="S58" s="27"/>
      <c r="T58" s="27"/>
      <c r="V58" s="27"/>
      <c r="W58" s="27"/>
      <c r="X58" s="27"/>
    </row>
    <row r="59" spans="1:24" x14ac:dyDescent="0.25">
      <c r="A59" s="14" t="s">
        <v>30</v>
      </c>
      <c r="B59" s="25">
        <v>0</v>
      </c>
      <c r="C59" s="27">
        <v>300059.84000000003</v>
      </c>
      <c r="D59" s="27">
        <v>71145.740000000005</v>
      </c>
      <c r="E59" s="27">
        <v>144958.28</v>
      </c>
      <c r="F59" s="27">
        <v>717465.48</v>
      </c>
      <c r="G59" s="27">
        <v>1460981.6</v>
      </c>
      <c r="H59" s="27">
        <v>1154158</v>
      </c>
      <c r="I59" s="27">
        <v>97692.2</v>
      </c>
      <c r="J59" s="27">
        <v>122436.8</v>
      </c>
      <c r="K59" s="27">
        <v>108485.66</v>
      </c>
      <c r="L59" s="27">
        <v>772900</v>
      </c>
      <c r="M59" s="27">
        <f t="shared" si="16"/>
        <v>4950283.5999999996</v>
      </c>
      <c r="N59" s="25"/>
      <c r="O59" s="27"/>
      <c r="P59" s="27"/>
      <c r="Q59" s="27"/>
      <c r="R59" s="9"/>
      <c r="S59" s="22"/>
      <c r="T59" s="22"/>
      <c r="V59" s="25"/>
      <c r="W59" s="25"/>
      <c r="X59" s="27"/>
    </row>
    <row r="60" spans="1:24" x14ac:dyDescent="0.25">
      <c r="A60" s="14" t="s">
        <v>31</v>
      </c>
      <c r="B60" s="25">
        <v>0</v>
      </c>
      <c r="C60" s="27">
        <v>0</v>
      </c>
      <c r="D60" s="27">
        <v>270810</v>
      </c>
      <c r="E60" s="27">
        <v>0</v>
      </c>
      <c r="F60" s="27">
        <v>89982.080000000002</v>
      </c>
      <c r="G60" s="27">
        <v>4861407.25</v>
      </c>
      <c r="H60" s="27">
        <v>642964.57999999996</v>
      </c>
      <c r="I60" s="27">
        <v>595622.69999999995</v>
      </c>
      <c r="J60" s="27">
        <v>381140</v>
      </c>
      <c r="K60" s="27">
        <v>49560</v>
      </c>
      <c r="L60" s="27">
        <v>173353.8</v>
      </c>
      <c r="M60" s="27">
        <f t="shared" si="16"/>
        <v>7064840.4100000001</v>
      </c>
      <c r="N60" s="27"/>
      <c r="O60" s="25"/>
      <c r="P60" s="25"/>
      <c r="Q60" s="25"/>
      <c r="R60" s="25"/>
      <c r="S60" s="25"/>
      <c r="T60" s="25"/>
      <c r="V60" s="25"/>
      <c r="W60" s="25"/>
    </row>
    <row r="61" spans="1:24" x14ac:dyDescent="0.25">
      <c r="A61" s="14" t="s">
        <v>32</v>
      </c>
      <c r="B61" s="25">
        <v>0</v>
      </c>
      <c r="C61" s="27">
        <v>0</v>
      </c>
      <c r="D61" s="27">
        <v>554600</v>
      </c>
      <c r="E61" s="27">
        <v>461302.12</v>
      </c>
      <c r="F61" s="27">
        <v>0</v>
      </c>
      <c r="G61" s="27">
        <v>14203500</v>
      </c>
      <c r="H61" s="27">
        <v>0</v>
      </c>
      <c r="I61" s="27">
        <v>2639152</v>
      </c>
      <c r="J61" s="27">
        <v>0</v>
      </c>
      <c r="K61" s="27">
        <v>0</v>
      </c>
      <c r="L61" s="27">
        <v>19545125</v>
      </c>
      <c r="M61" s="27">
        <f t="shared" si="16"/>
        <v>37403679.119999997</v>
      </c>
      <c r="N61" s="25"/>
      <c r="O61" s="25"/>
      <c r="P61" s="25"/>
      <c r="Q61" s="27"/>
      <c r="R61" s="25"/>
      <c r="S61" s="25"/>
      <c r="T61" s="25"/>
      <c r="V61" s="25"/>
      <c r="W61" s="25"/>
      <c r="X61" s="27"/>
    </row>
    <row r="62" spans="1:24" ht="32.25" customHeight="1" x14ac:dyDescent="0.25">
      <c r="A62" s="14" t="s">
        <v>33</v>
      </c>
      <c r="B62" s="25">
        <v>0</v>
      </c>
      <c r="C62" s="27">
        <v>2970377.72</v>
      </c>
      <c r="D62" s="27">
        <v>189929.68</v>
      </c>
      <c r="E62" s="27">
        <v>0</v>
      </c>
      <c r="F62" s="27">
        <v>3337335</v>
      </c>
      <c r="G62" s="27">
        <v>910929.14</v>
      </c>
      <c r="H62" s="27">
        <v>1549970.95</v>
      </c>
      <c r="I62" s="27">
        <v>6042318.9299999997</v>
      </c>
      <c r="J62" s="27">
        <v>1994531.86</v>
      </c>
      <c r="K62" s="27">
        <v>12398537.51</v>
      </c>
      <c r="L62" s="27">
        <v>1825767.79</v>
      </c>
      <c r="M62" s="27">
        <f t="shared" si="16"/>
        <v>31219698.579999998</v>
      </c>
      <c r="N62" s="25"/>
      <c r="O62" s="27"/>
      <c r="P62" s="27"/>
      <c r="Q62" s="27"/>
      <c r="R62" s="27"/>
      <c r="S62" s="27"/>
      <c r="T62" s="27"/>
      <c r="V62" s="25"/>
      <c r="W62" s="25"/>
      <c r="X62" s="27"/>
    </row>
    <row r="63" spans="1:24" ht="21" customHeight="1" x14ac:dyDescent="0.25">
      <c r="A63" s="14" t="s">
        <v>55</v>
      </c>
      <c r="B63" s="25">
        <v>0</v>
      </c>
      <c r="C63" s="27">
        <v>0</v>
      </c>
      <c r="D63" s="27">
        <v>11463.7</v>
      </c>
      <c r="E63" s="27">
        <v>0</v>
      </c>
      <c r="F63" s="27">
        <v>183065.2</v>
      </c>
      <c r="G63" s="27">
        <v>39648</v>
      </c>
      <c r="H63" s="27">
        <v>83190</v>
      </c>
      <c r="I63" s="27">
        <v>0</v>
      </c>
      <c r="J63" s="27">
        <v>1358204</v>
      </c>
      <c r="K63" s="27">
        <v>115726.14</v>
      </c>
      <c r="L63" s="27">
        <v>10024.1</v>
      </c>
      <c r="M63" s="27">
        <f t="shared" si="16"/>
        <v>1801321.14</v>
      </c>
      <c r="N63" s="25"/>
      <c r="O63" s="25"/>
      <c r="P63" s="25"/>
      <c r="Q63" s="25"/>
      <c r="R63" s="25"/>
      <c r="S63" s="25"/>
      <c r="T63" s="25"/>
      <c r="V63" s="25"/>
      <c r="W63" s="27"/>
      <c r="X63" s="27"/>
    </row>
    <row r="64" spans="1:24" ht="16.5" customHeight="1" x14ac:dyDescent="0.25">
      <c r="A64" s="14" t="s">
        <v>56</v>
      </c>
      <c r="B64" s="25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f t="shared" ref="M64:M68" si="17">SUM(B64:J64)</f>
        <v>0</v>
      </c>
      <c r="N64" s="25"/>
      <c r="O64" s="25"/>
      <c r="P64" s="25"/>
      <c r="Q64" s="25"/>
      <c r="R64" s="25"/>
      <c r="S64" s="25"/>
      <c r="T64" s="25"/>
      <c r="V64" s="25"/>
      <c r="W64" s="25"/>
    </row>
    <row r="65" spans="1:26" ht="17.25" customHeight="1" x14ac:dyDescent="0.25">
      <c r="A65" s="14" t="s">
        <v>34</v>
      </c>
      <c r="B65" s="25">
        <v>0</v>
      </c>
      <c r="C65" s="27">
        <v>0</v>
      </c>
      <c r="D65" s="27">
        <v>0</v>
      </c>
      <c r="E65" s="27">
        <v>0</v>
      </c>
      <c r="F65" s="27">
        <v>1055602.02</v>
      </c>
      <c r="G65" s="27">
        <v>3001094</v>
      </c>
      <c r="H65" s="27">
        <v>3090000</v>
      </c>
      <c r="I65" s="27">
        <v>6427106</v>
      </c>
      <c r="J65" s="27">
        <v>0</v>
      </c>
      <c r="K65" s="27">
        <v>0</v>
      </c>
      <c r="L65" s="27">
        <v>0</v>
      </c>
      <c r="M65" s="27">
        <f>SUM(B65:L65)</f>
        <v>13573802.02</v>
      </c>
      <c r="N65" s="25"/>
      <c r="O65" s="25"/>
      <c r="P65" s="25"/>
      <c r="Q65" s="25"/>
      <c r="R65" s="25"/>
      <c r="S65" s="25"/>
      <c r="T65" s="25"/>
      <c r="V65" s="25"/>
      <c r="W65" s="25"/>
      <c r="X65" s="27"/>
    </row>
    <row r="66" spans="1:26" ht="17.25" customHeight="1" x14ac:dyDescent="0.25">
      <c r="A66" s="14" t="s">
        <v>87</v>
      </c>
      <c r="B66" s="25">
        <v>0</v>
      </c>
      <c r="C66" s="27">
        <v>0</v>
      </c>
      <c r="D66" s="27">
        <v>66268.800000000003</v>
      </c>
      <c r="E66" s="27">
        <v>277111.2</v>
      </c>
      <c r="F66" s="27">
        <v>283486.78000000003</v>
      </c>
      <c r="G66" s="27">
        <v>0</v>
      </c>
      <c r="H66" s="27">
        <v>78883</v>
      </c>
      <c r="I66" s="27">
        <v>758541.72</v>
      </c>
      <c r="J66" s="27">
        <v>157931.20000000001</v>
      </c>
      <c r="K66" s="27">
        <v>79997889.700000003</v>
      </c>
      <c r="L66" s="27">
        <v>36118235.509999998</v>
      </c>
      <c r="M66" s="27">
        <f>SUM(B66:L66)</f>
        <v>117738347.91</v>
      </c>
      <c r="N66" s="25"/>
      <c r="O66" s="25"/>
      <c r="P66" s="25"/>
      <c r="Q66" s="25"/>
      <c r="R66" s="25"/>
      <c r="S66" s="25"/>
      <c r="T66" s="25"/>
      <c r="V66" s="25"/>
      <c r="W66" s="25"/>
      <c r="X66" s="25"/>
    </row>
    <row r="67" spans="1:26" x14ac:dyDescent="0.25">
      <c r="A67" s="14" t="s">
        <v>88</v>
      </c>
      <c r="B67" s="25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f t="shared" si="17"/>
        <v>0</v>
      </c>
      <c r="N67" s="25"/>
      <c r="O67" s="25"/>
      <c r="P67" s="25"/>
      <c r="Q67" s="25"/>
      <c r="R67" s="25"/>
      <c r="S67" s="25"/>
      <c r="T67" s="25"/>
      <c r="V67" s="25"/>
      <c r="W67" s="25"/>
      <c r="X67" s="25"/>
    </row>
    <row r="68" spans="1:26" ht="16.5" customHeight="1" x14ac:dyDescent="0.25">
      <c r="A68" s="14" t="s">
        <v>89</v>
      </c>
      <c r="B68" s="25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f t="shared" si="17"/>
        <v>0</v>
      </c>
      <c r="N68" s="25"/>
      <c r="O68" s="25"/>
      <c r="P68" s="25"/>
      <c r="Q68" s="25"/>
      <c r="R68" s="25"/>
      <c r="S68" s="25"/>
      <c r="T68" s="25"/>
      <c r="V68" s="25"/>
      <c r="W68" s="25"/>
      <c r="X68" s="25"/>
    </row>
    <row r="69" spans="1:26" ht="17.25" customHeight="1" x14ac:dyDescent="0.25">
      <c r="A69" s="13" t="s">
        <v>58</v>
      </c>
      <c r="B69" s="8">
        <v>0</v>
      </c>
      <c r="C69" s="8">
        <v>0</v>
      </c>
      <c r="D69" s="8">
        <f>+D70+D71+D73</f>
        <v>0</v>
      </c>
      <c r="E69" s="8">
        <f>+E70+E71+E73</f>
        <v>341132148.58999997</v>
      </c>
      <c r="F69" s="8">
        <f>+F70+F71+F73</f>
        <v>12672214.529999999</v>
      </c>
      <c r="G69" s="8">
        <f>+G70+G71+G73</f>
        <v>22110387.68</v>
      </c>
      <c r="H69" s="8">
        <f>+H70+H71+H73+H72</f>
        <v>0</v>
      </c>
      <c r="I69" s="8">
        <f>+I70+I71+I73+I72</f>
        <v>7407352.5599999996</v>
      </c>
      <c r="J69" s="8">
        <f>+J70+J71+J73+J72</f>
        <v>38153058.710000001</v>
      </c>
      <c r="K69" s="8">
        <f>+K70+K71+K73+K72</f>
        <v>6008890.4000000004</v>
      </c>
      <c r="L69" s="8">
        <v>72704169.480000004</v>
      </c>
      <c r="M69" s="8">
        <f>+B69+C69+D69+E69+F69+G69+H69+I69+J69+K69+L69</f>
        <v>500188221.94999993</v>
      </c>
      <c r="N69" s="8"/>
      <c r="O69" s="8"/>
      <c r="P69" s="8"/>
      <c r="Q69" s="8"/>
      <c r="R69" s="8"/>
      <c r="S69" s="8"/>
      <c r="T69" s="8"/>
      <c r="V69" s="8"/>
      <c r="W69" s="28"/>
      <c r="X69" s="28"/>
    </row>
    <row r="70" spans="1:26" ht="18.75" customHeight="1" x14ac:dyDescent="0.25">
      <c r="A70" s="14" t="s">
        <v>59</v>
      </c>
      <c r="B70" s="25">
        <v>0</v>
      </c>
      <c r="C70" s="27">
        <v>0</v>
      </c>
      <c r="D70" s="27">
        <v>0</v>
      </c>
      <c r="E70" s="27">
        <v>341132148.58999997</v>
      </c>
      <c r="F70" s="27">
        <v>12672214.529999999</v>
      </c>
      <c r="G70" s="27">
        <v>22110387.68</v>
      </c>
      <c r="H70" s="27">
        <v>0</v>
      </c>
      <c r="I70" s="27">
        <v>7407352.5599999996</v>
      </c>
      <c r="J70" s="27">
        <v>38153058.710000001</v>
      </c>
      <c r="K70" s="27">
        <v>6008890.4000000004</v>
      </c>
      <c r="L70" s="27">
        <v>72704169.480000004</v>
      </c>
      <c r="M70" s="25">
        <f>SUM(B70:L70)</f>
        <v>500188221.94999993</v>
      </c>
      <c r="N70" s="25"/>
      <c r="O70" s="25"/>
      <c r="P70" s="25"/>
      <c r="Q70" s="25"/>
      <c r="R70" s="27"/>
      <c r="S70" s="27"/>
      <c r="T70" s="27"/>
      <c r="V70" s="25"/>
      <c r="W70" s="27"/>
      <c r="X70" s="27"/>
    </row>
    <row r="71" spans="1:26" ht="18" customHeight="1" x14ac:dyDescent="0.25">
      <c r="A71" s="14" t="s">
        <v>60</v>
      </c>
      <c r="B71" s="25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5">
        <f t="shared" ref="M71:M73" si="18">SUM(B71:J71)</f>
        <v>0</v>
      </c>
      <c r="N71" s="25"/>
      <c r="O71" s="25"/>
      <c r="P71" s="25"/>
      <c r="Q71" s="25"/>
      <c r="R71" s="25"/>
      <c r="S71" s="25"/>
      <c r="T71" s="25"/>
      <c r="V71" s="25"/>
      <c r="W71" s="25"/>
      <c r="X71" s="25"/>
    </row>
    <row r="72" spans="1:26" x14ac:dyDescent="0.25">
      <c r="A72" s="14" t="s">
        <v>61</v>
      </c>
      <c r="B72" s="25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5">
        <f t="shared" si="18"/>
        <v>0</v>
      </c>
      <c r="N72" s="25"/>
      <c r="O72" s="25"/>
      <c r="P72" s="25"/>
      <c r="Q72" s="25"/>
      <c r="R72" s="25"/>
      <c r="S72" s="25"/>
      <c r="T72" s="25"/>
      <c r="V72" s="25"/>
      <c r="W72" s="25"/>
      <c r="X72" s="25"/>
    </row>
    <row r="73" spans="1:26" ht="30" x14ac:dyDescent="0.25">
      <c r="A73" s="14" t="s">
        <v>62</v>
      </c>
      <c r="B73" s="25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5">
        <f t="shared" si="18"/>
        <v>0</v>
      </c>
      <c r="N73" s="25"/>
      <c r="O73" s="25"/>
      <c r="P73" s="25"/>
      <c r="Q73" s="25"/>
      <c r="R73" s="25"/>
      <c r="S73" s="25"/>
      <c r="T73" s="25"/>
      <c r="V73" s="25"/>
      <c r="W73" s="25"/>
      <c r="X73" s="25"/>
    </row>
    <row r="74" spans="1:26" ht="31.5" customHeight="1" x14ac:dyDescent="0.25">
      <c r="A74" s="13" t="s">
        <v>63</v>
      </c>
      <c r="B74" s="8">
        <v>0</v>
      </c>
      <c r="C74" s="8">
        <v>0</v>
      </c>
      <c r="D74" s="8">
        <f t="shared" ref="D74:I74" si="19">+D75+D76+D77+D78+D79</f>
        <v>0</v>
      </c>
      <c r="E74" s="8">
        <f t="shared" si="19"/>
        <v>0</v>
      </c>
      <c r="F74" s="8">
        <f t="shared" si="19"/>
        <v>0</v>
      </c>
      <c r="G74" s="8">
        <f t="shared" si="19"/>
        <v>0</v>
      </c>
      <c r="H74" s="8">
        <f t="shared" si="19"/>
        <v>0</v>
      </c>
      <c r="I74" s="8">
        <f t="shared" si="19"/>
        <v>0</v>
      </c>
      <c r="J74" s="8">
        <f t="shared" ref="J74" si="20">+J75+J76+J77+J78+J79</f>
        <v>0</v>
      </c>
      <c r="K74" s="8">
        <f t="shared" ref="K74" si="21">+K75+K76+K77+K78+K79</f>
        <v>0</v>
      </c>
      <c r="L74" s="8">
        <f t="shared" ref="L74" si="22">+L75+L76+L77+L78+L79</f>
        <v>0</v>
      </c>
      <c r="M74" s="8">
        <f>+B74+C74+D74+E74+F740+F74+G74+H740+H74+I74+J74</f>
        <v>0</v>
      </c>
      <c r="N74" s="8"/>
      <c r="O74" s="8"/>
      <c r="P74" s="8"/>
      <c r="Q74" s="8"/>
      <c r="R74" s="8"/>
      <c r="S74" s="8"/>
      <c r="T74" s="8"/>
      <c r="V74" s="8"/>
      <c r="W74" s="8"/>
      <c r="X74" s="8"/>
    </row>
    <row r="75" spans="1:26" ht="20.25" customHeight="1" x14ac:dyDescent="0.25">
      <c r="A75" s="14" t="s">
        <v>64</v>
      </c>
      <c r="B75" s="25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5">
        <f>SUM(B75:J75)</f>
        <v>0</v>
      </c>
      <c r="N75" s="25"/>
      <c r="O75" s="25"/>
      <c r="P75" s="25"/>
      <c r="Q75" s="25"/>
      <c r="R75" s="25"/>
      <c r="S75" s="25"/>
      <c r="T75" s="25"/>
      <c r="V75" s="25"/>
      <c r="W75" s="25"/>
      <c r="X75" s="25"/>
      <c r="Y75" s="8"/>
      <c r="Z75" s="25"/>
    </row>
    <row r="76" spans="1:26" x14ac:dyDescent="0.25">
      <c r="A76" s="14" t="s">
        <v>65</v>
      </c>
      <c r="B76" s="25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5">
        <f t="shared" ref="M76:M79" si="23">SUM(B76:J76)</f>
        <v>0</v>
      </c>
      <c r="N76" s="25"/>
      <c r="O76" s="25"/>
      <c r="P76" s="25"/>
      <c r="Q76" s="25"/>
      <c r="R76" s="25"/>
      <c r="S76" s="25"/>
      <c r="T76" s="25"/>
      <c r="V76" s="25"/>
      <c r="W76" s="25"/>
      <c r="X76" s="25"/>
    </row>
    <row r="77" spans="1:26" x14ac:dyDescent="0.25">
      <c r="A77" s="14" t="s">
        <v>90</v>
      </c>
      <c r="B77" s="25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5">
        <f t="shared" si="23"/>
        <v>0</v>
      </c>
      <c r="N77" s="25"/>
      <c r="O77" s="25"/>
      <c r="P77" s="25"/>
      <c r="Q77" s="25"/>
      <c r="R77" s="25"/>
      <c r="S77" s="25"/>
      <c r="T77" s="25"/>
      <c r="V77" s="25"/>
      <c r="W77" s="25"/>
      <c r="X77" s="25"/>
    </row>
    <row r="78" spans="1:26" ht="18" customHeight="1" x14ac:dyDescent="0.25">
      <c r="A78" s="14" t="s">
        <v>91</v>
      </c>
      <c r="B78" s="25">
        <v>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5">
        <f t="shared" si="23"/>
        <v>0</v>
      </c>
      <c r="N78" s="25"/>
      <c r="O78" s="25"/>
      <c r="P78" s="25"/>
      <c r="Q78" s="25"/>
      <c r="R78" s="25"/>
      <c r="S78" s="25"/>
      <c r="T78" s="25"/>
      <c r="V78" s="25"/>
      <c r="W78" s="25"/>
      <c r="X78" s="25"/>
    </row>
    <row r="79" spans="1:26" ht="16.5" customHeight="1" x14ac:dyDescent="0.25">
      <c r="A79" s="14" t="s">
        <v>92</v>
      </c>
      <c r="B79" s="25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5">
        <f t="shared" si="23"/>
        <v>0</v>
      </c>
      <c r="N79" s="25"/>
      <c r="O79" s="25"/>
      <c r="P79" s="25"/>
      <c r="Q79" s="25"/>
      <c r="R79" s="25"/>
      <c r="S79" s="25"/>
      <c r="T79" s="25"/>
      <c r="V79" s="25"/>
      <c r="W79" s="25"/>
      <c r="X79" s="25"/>
    </row>
    <row r="80" spans="1:26" ht="16.5" customHeight="1" x14ac:dyDescent="0.25">
      <c r="A80" s="13" t="s">
        <v>66</v>
      </c>
      <c r="B80" s="8">
        <v>0</v>
      </c>
      <c r="C80" s="8">
        <v>0</v>
      </c>
      <c r="D80" s="8">
        <f t="shared" ref="D80:I80" si="24">+D81+D82+D83+D84</f>
        <v>0</v>
      </c>
      <c r="E80" s="8">
        <f t="shared" si="24"/>
        <v>0</v>
      </c>
      <c r="F80" s="8">
        <f t="shared" si="24"/>
        <v>0</v>
      </c>
      <c r="G80" s="8">
        <f t="shared" si="24"/>
        <v>0</v>
      </c>
      <c r="H80" s="8">
        <f t="shared" si="24"/>
        <v>0</v>
      </c>
      <c r="I80" s="8">
        <f t="shared" si="24"/>
        <v>0</v>
      </c>
      <c r="J80" s="8">
        <f t="shared" ref="J80" si="25">+J81+J82+J83+J84</f>
        <v>0</v>
      </c>
      <c r="K80" s="8">
        <f t="shared" ref="K80" si="26">+K81+K82+K83+K84</f>
        <v>0</v>
      </c>
      <c r="L80" s="8">
        <f t="shared" ref="L80" si="27">+L81+L82+L83+L84</f>
        <v>0</v>
      </c>
      <c r="M80" s="8">
        <f>+C80+B80+D80+E80+F80+G80+H80+I80+J80</f>
        <v>0</v>
      </c>
      <c r="N80" s="8"/>
      <c r="O80" s="8"/>
      <c r="P80" s="8"/>
      <c r="Q80" s="8"/>
      <c r="R80" s="8"/>
      <c r="S80" s="8"/>
      <c r="T80" s="8"/>
      <c r="V80" s="25"/>
      <c r="W80" s="25"/>
      <c r="X80" s="25"/>
    </row>
    <row r="81" spans="1:24" x14ac:dyDescent="0.25">
      <c r="A81" s="14" t="s">
        <v>67</v>
      </c>
      <c r="B81" s="25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5">
        <f>SUM(B81:J81)</f>
        <v>0</v>
      </c>
      <c r="N81" s="25"/>
      <c r="O81" s="25"/>
      <c r="P81" s="25"/>
      <c r="Q81" s="25"/>
      <c r="R81" s="25"/>
      <c r="S81" s="25"/>
      <c r="T81" s="25"/>
      <c r="V81" s="25"/>
      <c r="W81" s="25"/>
      <c r="X81" s="25"/>
    </row>
    <row r="82" spans="1:24" ht="18.75" customHeight="1" x14ac:dyDescent="0.25">
      <c r="A82" s="14" t="s">
        <v>68</v>
      </c>
      <c r="B82" s="25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5">
        <f t="shared" ref="M82:M84" si="28">SUM(B82:J82)</f>
        <v>0</v>
      </c>
      <c r="N82" s="25"/>
      <c r="O82" s="25"/>
      <c r="P82" s="25"/>
      <c r="Q82" s="25"/>
      <c r="R82" s="25"/>
      <c r="S82" s="25"/>
      <c r="T82" s="25"/>
      <c r="V82" s="25"/>
      <c r="W82" s="25"/>
      <c r="X82" s="25"/>
    </row>
    <row r="83" spans="1:24" x14ac:dyDescent="0.25">
      <c r="A83" s="14" t="s">
        <v>93</v>
      </c>
      <c r="B83" s="25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5">
        <f t="shared" si="28"/>
        <v>0</v>
      </c>
      <c r="N83" s="25"/>
      <c r="O83" s="25"/>
      <c r="P83" s="25"/>
      <c r="Q83" s="25"/>
      <c r="R83" s="25"/>
      <c r="S83" s="25"/>
      <c r="T83" s="25"/>
      <c r="V83" s="29"/>
      <c r="W83" s="29"/>
      <c r="X83" s="29"/>
    </row>
    <row r="84" spans="1:24" x14ac:dyDescent="0.25">
      <c r="A84" s="14" t="s">
        <v>69</v>
      </c>
      <c r="B84" s="25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5">
        <f t="shared" si="28"/>
        <v>0</v>
      </c>
      <c r="N84" s="25"/>
      <c r="O84" s="25"/>
      <c r="P84" s="25"/>
      <c r="Q84" s="25"/>
      <c r="R84" s="25"/>
      <c r="S84" s="25"/>
      <c r="T84" s="25"/>
      <c r="V84" s="29"/>
      <c r="W84" s="29"/>
      <c r="X84" s="29"/>
    </row>
    <row r="85" spans="1:24" ht="20.25" customHeight="1" x14ac:dyDescent="0.25">
      <c r="A85" s="16" t="s">
        <v>35</v>
      </c>
      <c r="B85" s="26">
        <f>+B40+B30+B20+B14</f>
        <v>601325025.34000003</v>
      </c>
      <c r="C85" s="26">
        <f>+C40+C30+C20+C14+C57+C69+C74+C80</f>
        <v>646690612.63</v>
      </c>
      <c r="D85" s="26">
        <f>+D40+D30+D20+D14+D57+D69+D74+D80</f>
        <v>654325469.33000004</v>
      </c>
      <c r="E85" s="26">
        <f>+E40+E30+E20+E14+E57+E69+E74+E80</f>
        <v>1055227580.1300001</v>
      </c>
      <c r="F85" s="26">
        <f>+F40+F30+F20+F14+F57+F69+F74+F80</f>
        <v>707172830.84000003</v>
      </c>
      <c r="G85" s="26">
        <f>+G40+G30+G20+G14+G57+G69+G74+G80</f>
        <v>754325516.8499999</v>
      </c>
      <c r="H85" s="26">
        <f>+H40+H30+H20+H14+H57+H69+H74+H80+H49</f>
        <v>719005476.39999998</v>
      </c>
      <c r="I85" s="26">
        <f>+I40+I30+I20+I14+I57+I69+I74+I80+I49</f>
        <v>721769767.92999995</v>
      </c>
      <c r="J85" s="26">
        <f>+J40+J30+J20+J14+J57+J69+J74+J80+J49</f>
        <v>751465541.69000006</v>
      </c>
      <c r="K85" s="26">
        <f>+K40+K30+K20+K14+K57+K69+K74+K80+K49</f>
        <v>872621875.77999997</v>
      </c>
      <c r="L85" s="26">
        <f>+L40+L30+L20+L14+L57+L69+L74+L80+L49</f>
        <v>1028522586.98</v>
      </c>
      <c r="M85" s="26">
        <f>SUM(B85:L85)</f>
        <v>8512452283.9000015</v>
      </c>
      <c r="N85" s="26"/>
      <c r="O85" s="26"/>
      <c r="P85" s="26"/>
      <c r="Q85" s="26"/>
      <c r="R85" s="26"/>
      <c r="S85" s="26"/>
      <c r="T85" s="26"/>
      <c r="V85" s="40"/>
      <c r="W85" s="48"/>
      <c r="X85" s="41"/>
    </row>
    <row r="86" spans="1:24" ht="19.5" customHeight="1" x14ac:dyDescent="0.25">
      <c r="A86" s="11" t="s">
        <v>70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49"/>
      <c r="W86" s="49"/>
      <c r="X86" s="49"/>
    </row>
    <row r="87" spans="1:24" ht="18" customHeight="1" x14ac:dyDescent="0.25">
      <c r="A87" s="13" t="s">
        <v>71</v>
      </c>
      <c r="B87" s="8">
        <v>0</v>
      </c>
      <c r="C87" s="8">
        <v>0</v>
      </c>
      <c r="D87" s="8">
        <f t="shared" ref="D87:I87" si="29">+D88+D89</f>
        <v>0</v>
      </c>
      <c r="E87" s="8">
        <f t="shared" si="29"/>
        <v>0</v>
      </c>
      <c r="F87" s="8">
        <f t="shared" si="29"/>
        <v>0</v>
      </c>
      <c r="G87" s="8">
        <f t="shared" si="29"/>
        <v>0</v>
      </c>
      <c r="H87" s="8">
        <f t="shared" si="29"/>
        <v>0</v>
      </c>
      <c r="I87" s="8">
        <f t="shared" si="29"/>
        <v>0</v>
      </c>
      <c r="J87" s="8">
        <f t="shared" ref="J87" si="30">+J88+J89</f>
        <v>0</v>
      </c>
      <c r="K87" s="8">
        <f t="shared" ref="K87" si="31">+K88+K89</f>
        <v>0</v>
      </c>
      <c r="L87" s="8">
        <f t="shared" ref="L87" si="32">+L88+L89</f>
        <v>0</v>
      </c>
      <c r="M87" s="8">
        <f>+B87+C87+D87+E87+F87+G87+H87+I87+J87</f>
        <v>0</v>
      </c>
      <c r="N87" s="7"/>
      <c r="O87" s="8"/>
      <c r="P87" s="8"/>
      <c r="Q87" s="7"/>
      <c r="R87" s="7"/>
      <c r="S87" s="7"/>
      <c r="T87" s="7"/>
      <c r="V87" s="29"/>
      <c r="W87" s="29"/>
      <c r="X87" s="29"/>
    </row>
    <row r="88" spans="1:24" x14ac:dyDescent="0.25">
      <c r="A88" s="14" t="s">
        <v>72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f>SUM(B88:J88)</f>
        <v>0</v>
      </c>
      <c r="N88" s="25"/>
      <c r="O88" s="25"/>
      <c r="P88" s="25"/>
      <c r="Q88" s="25"/>
      <c r="R88" s="25"/>
      <c r="S88" s="25"/>
      <c r="T88" s="25"/>
      <c r="V88" s="29"/>
      <c r="W88" s="29"/>
      <c r="X88" s="29"/>
    </row>
    <row r="89" spans="1:24" ht="27.75" customHeight="1" x14ac:dyDescent="0.25">
      <c r="A89" s="14" t="s">
        <v>73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f>SUM(B89:J89)</f>
        <v>0</v>
      </c>
      <c r="N89" s="25"/>
      <c r="O89" s="25"/>
      <c r="P89" s="25"/>
      <c r="Q89" s="25"/>
      <c r="R89" s="25"/>
      <c r="S89" s="25"/>
      <c r="T89" s="25"/>
      <c r="V89" s="29"/>
      <c r="W89" s="29"/>
      <c r="X89" s="29"/>
    </row>
    <row r="90" spans="1:24" ht="24.75" customHeight="1" x14ac:dyDescent="0.25">
      <c r="A90" s="13" t="s">
        <v>74</v>
      </c>
      <c r="B90" s="8">
        <v>0</v>
      </c>
      <c r="C90" s="8">
        <v>0</v>
      </c>
      <c r="D90" s="8">
        <f t="shared" ref="D90:I90" si="33">+D91+D92</f>
        <v>0</v>
      </c>
      <c r="E90" s="8">
        <f t="shared" si="33"/>
        <v>0</v>
      </c>
      <c r="F90" s="8">
        <f t="shared" si="33"/>
        <v>0</v>
      </c>
      <c r="G90" s="8">
        <f t="shared" si="33"/>
        <v>0</v>
      </c>
      <c r="H90" s="8">
        <f t="shared" si="33"/>
        <v>0</v>
      </c>
      <c r="I90" s="8">
        <f t="shared" si="33"/>
        <v>0</v>
      </c>
      <c r="J90" s="8">
        <f t="shared" ref="J90" si="34">+J91+J92</f>
        <v>0</v>
      </c>
      <c r="K90" s="8">
        <f t="shared" ref="K90" si="35">+K91+K92</f>
        <v>0</v>
      </c>
      <c r="L90" s="8">
        <f t="shared" ref="L90" si="36">+L91+L92</f>
        <v>0</v>
      </c>
      <c r="M90" s="8">
        <f>+B90+C90+D90+E90+F90+G90+H90+I90+J90</f>
        <v>0</v>
      </c>
      <c r="N90" s="8"/>
      <c r="O90" s="8"/>
      <c r="P90" s="8"/>
      <c r="Q90" s="8"/>
      <c r="R90" s="8"/>
      <c r="S90" s="8"/>
      <c r="T90" s="8"/>
      <c r="V90" s="40"/>
      <c r="W90" s="40"/>
      <c r="X90" s="29"/>
    </row>
    <row r="91" spans="1:24" ht="13.5" customHeight="1" x14ac:dyDescent="0.25">
      <c r="A91" s="14" t="s">
        <v>75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25">
        <f>SUM(B91:J91)</f>
        <v>0</v>
      </c>
      <c r="N91" s="9"/>
      <c r="O91" s="25"/>
      <c r="P91" s="25"/>
      <c r="Q91" s="25"/>
      <c r="R91" s="25"/>
      <c r="S91" s="25"/>
      <c r="T91" s="25"/>
      <c r="V91" s="29"/>
      <c r="W91" s="29"/>
      <c r="X91" s="29"/>
    </row>
    <row r="92" spans="1:24" ht="19.5" customHeight="1" x14ac:dyDescent="0.25">
      <c r="A92" s="14" t="s">
        <v>76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f>SUM(B92:J92)</f>
        <v>0</v>
      </c>
      <c r="N92" s="9"/>
      <c r="O92" s="25"/>
      <c r="P92" s="25"/>
      <c r="Q92" s="25"/>
      <c r="R92" s="25"/>
      <c r="S92" s="25"/>
      <c r="T92" s="25"/>
      <c r="V92" s="29"/>
      <c r="W92" s="29"/>
      <c r="X92" s="29"/>
    </row>
    <row r="93" spans="1:24" ht="17.25" customHeight="1" x14ac:dyDescent="0.25">
      <c r="A93" s="13" t="s">
        <v>77</v>
      </c>
      <c r="B93" s="8">
        <v>0</v>
      </c>
      <c r="C93" s="8">
        <v>0</v>
      </c>
      <c r="D93" s="8">
        <f>+D94</f>
        <v>0</v>
      </c>
      <c r="E93" s="8">
        <v>0</v>
      </c>
      <c r="F93" s="8">
        <v>0</v>
      </c>
      <c r="G93" s="8">
        <f t="shared" ref="G93:L93" si="37">+G94</f>
        <v>0</v>
      </c>
      <c r="H93" s="8">
        <f t="shared" si="37"/>
        <v>0</v>
      </c>
      <c r="I93" s="8">
        <f t="shared" si="37"/>
        <v>0</v>
      </c>
      <c r="J93" s="8">
        <f t="shared" si="37"/>
        <v>0</v>
      </c>
      <c r="K93" s="8">
        <f t="shared" si="37"/>
        <v>0</v>
      </c>
      <c r="L93" s="8">
        <f t="shared" si="37"/>
        <v>0</v>
      </c>
      <c r="M93" s="8">
        <f>+B93+C93+D93+E93+F93+G93+H93+I93+J93</f>
        <v>0</v>
      </c>
      <c r="N93" s="8"/>
      <c r="O93" s="8"/>
      <c r="P93" s="8"/>
      <c r="Q93" s="8"/>
      <c r="R93" s="8"/>
      <c r="S93" s="8"/>
      <c r="T93" s="8"/>
      <c r="V93" s="29"/>
      <c r="W93" s="29"/>
      <c r="X93" s="29"/>
    </row>
    <row r="94" spans="1:24" ht="30" customHeight="1" x14ac:dyDescent="0.25">
      <c r="A94" s="14" t="s">
        <v>78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f>SUM(B94:J94)</f>
        <v>0</v>
      </c>
      <c r="N94" s="9"/>
      <c r="O94" s="25"/>
      <c r="P94" s="25"/>
      <c r="Q94" s="25"/>
      <c r="R94" s="25"/>
      <c r="S94" s="25"/>
      <c r="T94" s="25"/>
      <c r="V94" s="29"/>
      <c r="W94" s="29"/>
      <c r="X94" s="29"/>
    </row>
    <row r="95" spans="1:24" ht="16.5" customHeight="1" x14ac:dyDescent="0.25">
      <c r="A95" s="16" t="s">
        <v>79</v>
      </c>
      <c r="B95" s="6">
        <f t="shared" ref="B95:M95" si="38">+B87+B90+B93</f>
        <v>0</v>
      </c>
      <c r="C95" s="6">
        <f t="shared" si="38"/>
        <v>0</v>
      </c>
      <c r="D95" s="6">
        <f t="shared" si="38"/>
        <v>0</v>
      </c>
      <c r="E95" s="6">
        <f t="shared" si="38"/>
        <v>0</v>
      </c>
      <c r="F95" s="6">
        <f t="shared" si="38"/>
        <v>0</v>
      </c>
      <c r="G95" s="6">
        <f t="shared" si="38"/>
        <v>0</v>
      </c>
      <c r="H95" s="6">
        <f t="shared" ref="H95:I95" si="39">+H87+H90+H93</f>
        <v>0</v>
      </c>
      <c r="I95" s="6">
        <f t="shared" si="39"/>
        <v>0</v>
      </c>
      <c r="J95" s="6">
        <f t="shared" ref="J95" si="40">+J87+J90+J93</f>
        <v>0</v>
      </c>
      <c r="K95" s="6">
        <f t="shared" ref="K95" si="41">+K87+K90+K93</f>
        <v>0</v>
      </c>
      <c r="L95" s="6">
        <f t="shared" ref="L95" si="42">+L87+L90+L93</f>
        <v>0</v>
      </c>
      <c r="M95" s="6">
        <f t="shared" si="38"/>
        <v>0</v>
      </c>
      <c r="N95" s="6"/>
      <c r="O95" s="6"/>
      <c r="P95" s="6"/>
      <c r="Q95" s="6"/>
      <c r="R95" s="6"/>
      <c r="S95" s="6"/>
      <c r="T95" s="6"/>
      <c r="V95" s="41"/>
      <c r="W95" s="41"/>
      <c r="X95" s="50"/>
    </row>
    <row r="96" spans="1:24" ht="15.75" x14ac:dyDescent="0.25">
      <c r="A96" s="17" t="s">
        <v>80</v>
      </c>
      <c r="B96" s="2">
        <f t="shared" ref="B96:F96" si="43">+B85+B95</f>
        <v>601325025.34000003</v>
      </c>
      <c r="C96" s="2">
        <f t="shared" si="43"/>
        <v>646690612.63</v>
      </c>
      <c r="D96" s="2">
        <f t="shared" si="43"/>
        <v>654325469.33000004</v>
      </c>
      <c r="E96" s="2">
        <f t="shared" si="43"/>
        <v>1055227580.1300001</v>
      </c>
      <c r="F96" s="2">
        <f t="shared" si="43"/>
        <v>707172830.84000003</v>
      </c>
      <c r="G96" s="2">
        <f t="shared" ref="G96:K96" si="44">+G85+G95</f>
        <v>754325516.8499999</v>
      </c>
      <c r="H96" s="2">
        <f t="shared" si="44"/>
        <v>719005476.39999998</v>
      </c>
      <c r="I96" s="2">
        <f t="shared" si="44"/>
        <v>721769767.92999995</v>
      </c>
      <c r="J96" s="2">
        <f t="shared" si="44"/>
        <v>751465541.69000006</v>
      </c>
      <c r="K96" s="2">
        <f t="shared" si="44"/>
        <v>872621875.77999997</v>
      </c>
      <c r="L96" s="2">
        <f t="shared" ref="L96" si="45">+L85+L95</f>
        <v>1028522586.98</v>
      </c>
      <c r="M96" s="2">
        <f>+M85+M95</f>
        <v>8512452283.9000015</v>
      </c>
      <c r="N96" s="2"/>
      <c r="O96" s="2"/>
      <c r="P96" s="2"/>
      <c r="Q96" s="2"/>
      <c r="R96" s="2"/>
      <c r="S96" s="2"/>
      <c r="T96" s="2"/>
      <c r="V96" s="41"/>
      <c r="W96" s="41"/>
      <c r="X96" s="41"/>
    </row>
    <row r="97" spans="1:28" ht="45" x14ac:dyDescent="0.25">
      <c r="A97" s="3" t="s">
        <v>97</v>
      </c>
      <c r="M97" s="95"/>
      <c r="P97" s="27"/>
      <c r="U97" s="38"/>
    </row>
    <row r="98" spans="1:28" s="34" customFormat="1" x14ac:dyDescent="0.25">
      <c r="A98" s="34" t="s">
        <v>118</v>
      </c>
      <c r="D98" s="89"/>
      <c r="E98" s="89"/>
      <c r="F98" s="89"/>
      <c r="G98" s="89"/>
      <c r="H98" s="89"/>
      <c r="I98" s="89"/>
      <c r="J98" s="89"/>
      <c r="K98" s="89"/>
      <c r="L98" s="89"/>
      <c r="M98" s="94"/>
    </row>
    <row r="99" spans="1:28" s="34" customFormat="1" x14ac:dyDescent="0.25">
      <c r="A99" s="34" t="s">
        <v>119</v>
      </c>
      <c r="M99" s="94"/>
    </row>
    <row r="100" spans="1:28" x14ac:dyDescent="0.25">
      <c r="F100" s="24"/>
    </row>
    <row r="102" spans="1:28" ht="15.75" x14ac:dyDescent="0.25">
      <c r="A102" s="123" t="s">
        <v>98</v>
      </c>
      <c r="B102" s="123"/>
      <c r="C102" s="130" t="s">
        <v>100</v>
      </c>
      <c r="D102" s="130"/>
      <c r="E102" s="130"/>
      <c r="H102" s="133" t="s">
        <v>99</v>
      </c>
      <c r="I102" s="133"/>
      <c r="J102" s="133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34"/>
      <c r="Y102" s="34"/>
      <c r="Z102" s="34"/>
      <c r="AA102" s="34"/>
    </row>
    <row r="103" spans="1:28" s="33" customFormat="1" ht="15.75" x14ac:dyDescent="0.25">
      <c r="A103" s="124" t="s">
        <v>125</v>
      </c>
      <c r="B103" s="124"/>
      <c r="C103" s="131" t="s">
        <v>126</v>
      </c>
      <c r="D103" s="131"/>
      <c r="E103" s="131"/>
      <c r="F103" s="97"/>
      <c r="G103" s="102"/>
      <c r="H103" s="124" t="s">
        <v>122</v>
      </c>
      <c r="I103" s="124"/>
      <c r="J103" s="124"/>
      <c r="P103" s="57"/>
      <c r="Q103" s="57"/>
      <c r="R103" s="42"/>
      <c r="X103" s="42"/>
      <c r="Y103" s="42"/>
      <c r="Z103" s="42"/>
      <c r="AA103" s="42"/>
      <c r="AB103" s="42"/>
    </row>
    <row r="104" spans="1:28" s="33" customFormat="1" ht="15" customHeight="1" x14ac:dyDescent="0.25">
      <c r="A104" s="125" t="s">
        <v>124</v>
      </c>
      <c r="B104" s="125"/>
      <c r="C104" s="131" t="s">
        <v>121</v>
      </c>
      <c r="D104" s="131"/>
      <c r="E104" s="131"/>
      <c r="F104" s="121"/>
      <c r="G104" s="101"/>
      <c r="H104" s="124" t="s">
        <v>123</v>
      </c>
      <c r="I104" s="124"/>
      <c r="J104" s="124"/>
      <c r="P104" s="45"/>
      <c r="Q104" s="45"/>
      <c r="R104" s="43"/>
      <c r="X104" s="43"/>
      <c r="Y104" s="43"/>
      <c r="Z104" s="43"/>
      <c r="AA104" s="43"/>
      <c r="AB104" s="43"/>
    </row>
    <row r="105" spans="1:28" s="33" customFormat="1" ht="15" customHeight="1" x14ac:dyDescent="0.25">
      <c r="A105" s="126" t="s">
        <v>95</v>
      </c>
      <c r="B105" s="126"/>
      <c r="C105" s="132" t="s">
        <v>84</v>
      </c>
      <c r="D105" s="132"/>
      <c r="E105" s="132"/>
      <c r="F105" s="98"/>
      <c r="G105" s="103"/>
      <c r="H105" s="134" t="s">
        <v>94</v>
      </c>
      <c r="I105" s="134"/>
      <c r="J105" s="134"/>
      <c r="P105" s="45"/>
      <c r="Q105" s="45"/>
      <c r="R105" s="43"/>
      <c r="X105" s="43"/>
      <c r="Y105" s="43"/>
      <c r="Z105" s="43"/>
      <c r="AA105" s="43"/>
      <c r="AB105" s="43"/>
    </row>
    <row r="106" spans="1:28" s="33" customFormat="1" ht="16.5" thickBot="1" x14ac:dyDescent="0.3">
      <c r="D106" s="119"/>
      <c r="E106" s="119"/>
      <c r="F106" s="119"/>
      <c r="G106" s="104"/>
      <c r="H106" s="107"/>
      <c r="P106" s="58"/>
      <c r="Q106" s="58"/>
      <c r="R106" s="37"/>
      <c r="X106" s="44"/>
      <c r="Y106" s="44"/>
      <c r="Z106" s="44"/>
      <c r="AA106" s="44"/>
      <c r="AB106" s="44"/>
    </row>
    <row r="107" spans="1:28" s="33" customFormat="1" ht="30.75" thickBot="1" x14ac:dyDescent="0.3">
      <c r="A107" s="115" t="s">
        <v>107</v>
      </c>
      <c r="C107" s="120"/>
      <c r="D107" s="120"/>
      <c r="E107" s="120"/>
      <c r="F107" s="120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4"/>
      <c r="T107" s="34"/>
      <c r="U107" s="34"/>
      <c r="V107" s="34"/>
      <c r="W107" s="34"/>
      <c r="X107" s="34"/>
      <c r="Y107" s="34"/>
    </row>
    <row r="108" spans="1:28" s="33" customFormat="1" ht="30.75" thickBot="1" x14ac:dyDescent="0.3">
      <c r="A108" s="85" t="s">
        <v>108</v>
      </c>
      <c r="C108" s="121"/>
      <c r="D108" s="121"/>
      <c r="E108" s="121"/>
      <c r="F108" s="121"/>
      <c r="G108" s="37"/>
      <c r="H108" s="37"/>
      <c r="I108" s="37"/>
      <c r="J108" s="37"/>
      <c r="K108" s="37"/>
      <c r="L108" s="37"/>
      <c r="M108" s="35"/>
      <c r="N108" s="35"/>
      <c r="O108" s="35"/>
      <c r="P108" s="35"/>
      <c r="Q108" s="35"/>
      <c r="R108" s="35"/>
    </row>
    <row r="109" spans="1:28" s="33" customFormat="1" ht="60.75" thickBot="1" x14ac:dyDescent="0.3">
      <c r="A109" s="115" t="s">
        <v>109</v>
      </c>
      <c r="C109" s="56"/>
      <c r="D109" s="56"/>
      <c r="E109" s="56"/>
      <c r="F109" s="56"/>
      <c r="G109" s="37"/>
      <c r="H109" s="37"/>
      <c r="I109" s="37"/>
      <c r="J109" s="37"/>
      <c r="K109" s="37"/>
      <c r="L109" s="37"/>
      <c r="M109" s="35"/>
      <c r="N109" s="35"/>
      <c r="O109" s="35"/>
      <c r="P109" s="35"/>
      <c r="Q109" s="35"/>
      <c r="R109" s="35"/>
    </row>
    <row r="110" spans="1:28" s="33" customFormat="1" x14ac:dyDescent="0.25">
      <c r="B110" s="35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5"/>
      <c r="N110" s="35"/>
      <c r="O110" s="35"/>
      <c r="P110" s="35"/>
      <c r="Q110" s="35"/>
      <c r="R110" s="35"/>
    </row>
    <row r="111" spans="1:28" s="52" customFormat="1" ht="15.75" x14ac:dyDescent="0.25">
      <c r="G111" s="119"/>
      <c r="H111" s="119"/>
      <c r="I111" s="119"/>
      <c r="J111" s="119"/>
      <c r="K111" s="119"/>
      <c r="L111" s="119"/>
      <c r="M111" s="119"/>
      <c r="N111" s="53"/>
      <c r="O111" s="53"/>
      <c r="P111" s="53"/>
      <c r="Q111" s="53"/>
      <c r="R111" s="53"/>
      <c r="S111" s="53"/>
      <c r="T111" s="53"/>
      <c r="U111" s="53"/>
      <c r="V111" s="53"/>
      <c r="W111" s="53"/>
    </row>
    <row r="112" spans="1:28" s="52" customFormat="1" ht="15.75" x14ac:dyDescent="0.25">
      <c r="G112" s="120"/>
      <c r="H112" s="120"/>
      <c r="I112" s="120"/>
      <c r="J112" s="120"/>
      <c r="K112" s="120"/>
      <c r="L112" s="120"/>
      <c r="M112" s="120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</row>
    <row r="113" spans="7:27" s="52" customFormat="1" ht="15.75" x14ac:dyDescent="0.25">
      <c r="G113" s="121"/>
      <c r="H113" s="121"/>
      <c r="I113" s="121"/>
      <c r="J113" s="121"/>
      <c r="K113" s="121"/>
      <c r="L113" s="121"/>
      <c r="M113" s="121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</row>
    <row r="114" spans="7:27" s="52" customFormat="1" x14ac:dyDescent="0.25"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</row>
    <row r="115" spans="7:27" s="52" customFormat="1" x14ac:dyDescent="0.25"/>
  </sheetData>
  <mergeCells count="16">
    <mergeCell ref="A102:B102"/>
    <mergeCell ref="A103:B103"/>
    <mergeCell ref="A104:B104"/>
    <mergeCell ref="A105:B105"/>
    <mergeCell ref="A6:M6"/>
    <mergeCell ref="A7:M7"/>
    <mergeCell ref="A8:M8"/>
    <mergeCell ref="A9:M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workbookViewId="0">
      <selection activeCell="G65" sqref="G65"/>
    </sheetView>
  </sheetViews>
  <sheetFormatPr baseColWidth="10" defaultColWidth="11.42578125" defaultRowHeight="15" x14ac:dyDescent="0.25"/>
  <cols>
    <col min="1" max="1" width="63" style="10" customWidth="1"/>
    <col min="2" max="2" width="17.5703125" style="22" customWidth="1"/>
    <col min="3" max="3" width="17.5703125" style="10" bestFit="1" customWidth="1"/>
    <col min="4" max="16384" width="11.42578125" style="10"/>
  </cols>
  <sheetData>
    <row r="3" spans="1:14" ht="28.5" customHeight="1" x14ac:dyDescent="0.25">
      <c r="A3" s="136" t="s">
        <v>83</v>
      </c>
      <c r="B3" s="137"/>
      <c r="C3" s="137"/>
      <c r="D3" s="60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21" customHeight="1" x14ac:dyDescent="0.25">
      <c r="A4" s="138"/>
      <c r="B4" s="139"/>
      <c r="C4" s="139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75" x14ac:dyDescent="0.25">
      <c r="A5" s="140" t="s">
        <v>101</v>
      </c>
      <c r="B5" s="141"/>
      <c r="C5" s="141"/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ht="15.75" customHeight="1" x14ac:dyDescent="0.25">
      <c r="A6" s="142" t="s">
        <v>102</v>
      </c>
      <c r="B6" s="143"/>
      <c r="C6" s="143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5.75" customHeight="1" x14ac:dyDescent="0.25">
      <c r="A7" s="142" t="s">
        <v>36</v>
      </c>
      <c r="B7" s="143"/>
      <c r="C7" s="143"/>
      <c r="D7" s="68"/>
      <c r="E7" s="67"/>
      <c r="F7" s="67"/>
      <c r="G7" s="67"/>
      <c r="H7" s="67"/>
      <c r="I7" s="67"/>
      <c r="J7" s="67"/>
      <c r="K7" s="67"/>
      <c r="L7" s="67"/>
      <c r="M7" s="67"/>
      <c r="N7" s="67"/>
    </row>
    <row r="9" spans="1:14" ht="15" customHeight="1" x14ac:dyDescent="0.25">
      <c r="A9" s="18" t="s">
        <v>103</v>
      </c>
      <c r="B9" s="135" t="s">
        <v>37</v>
      </c>
      <c r="C9" s="135" t="s">
        <v>38</v>
      </c>
      <c r="D9" s="69"/>
    </row>
    <row r="10" spans="1:14" ht="23.25" customHeight="1" x14ac:dyDescent="0.25">
      <c r="A10" s="18"/>
      <c r="B10" s="135"/>
      <c r="C10" s="135"/>
      <c r="D10" s="69"/>
    </row>
    <row r="11" spans="1:14" x14ac:dyDescent="0.25">
      <c r="A11" s="70" t="s">
        <v>1</v>
      </c>
      <c r="B11" s="71"/>
      <c r="C11" s="72"/>
      <c r="D11" s="69"/>
    </row>
    <row r="12" spans="1:14" x14ac:dyDescent="0.25">
      <c r="A12" s="73" t="s">
        <v>2</v>
      </c>
      <c r="B12" s="74">
        <f>+B13+B14+B15+B16+B17</f>
        <v>1242622404</v>
      </c>
      <c r="C12" s="74">
        <f>+C13+C14+C15+C16+C17</f>
        <v>18454595.329999998</v>
      </c>
      <c r="D12" s="69"/>
    </row>
    <row r="13" spans="1:14" x14ac:dyDescent="0.25">
      <c r="A13" s="75" t="s">
        <v>3</v>
      </c>
      <c r="B13" s="76">
        <v>1205340992</v>
      </c>
      <c r="C13" s="27">
        <v>8764480.3300000001</v>
      </c>
      <c r="D13" s="69"/>
    </row>
    <row r="14" spans="1:14" x14ac:dyDescent="0.25">
      <c r="A14" s="75" t="s">
        <v>4</v>
      </c>
      <c r="B14" s="76">
        <v>24326520</v>
      </c>
      <c r="C14" s="27">
        <v>8625430</v>
      </c>
      <c r="D14" s="69"/>
    </row>
    <row r="15" spans="1:14" x14ac:dyDescent="0.25">
      <c r="A15" s="75" t="s">
        <v>39</v>
      </c>
      <c r="B15" s="77">
        <v>0</v>
      </c>
      <c r="C15" s="77">
        <v>0</v>
      </c>
      <c r="D15" s="69"/>
    </row>
    <row r="16" spans="1:14" x14ac:dyDescent="0.25">
      <c r="A16" s="75" t="s">
        <v>5</v>
      </c>
      <c r="B16" s="77">
        <v>0</v>
      </c>
      <c r="C16" s="77">
        <v>0</v>
      </c>
      <c r="D16" s="69"/>
    </row>
    <row r="17" spans="1:4" x14ac:dyDescent="0.25">
      <c r="A17" s="75" t="s">
        <v>6</v>
      </c>
      <c r="B17" s="76">
        <v>12954892</v>
      </c>
      <c r="C17" s="27">
        <v>1064685</v>
      </c>
      <c r="D17" s="69"/>
    </row>
    <row r="18" spans="1:4" x14ac:dyDescent="0.25">
      <c r="A18" s="73" t="s">
        <v>7</v>
      </c>
      <c r="B18" s="74">
        <f>+B19+B20+B21+B22+B23+B24+B25+B26+B27</f>
        <v>299005590</v>
      </c>
      <c r="C18" s="74">
        <v>238196416.56</v>
      </c>
      <c r="D18" s="69"/>
    </row>
    <row r="19" spans="1:4" x14ac:dyDescent="0.25">
      <c r="A19" s="75" t="s">
        <v>8</v>
      </c>
      <c r="B19" s="76">
        <v>144483942</v>
      </c>
      <c r="C19" s="77">
        <v>0</v>
      </c>
      <c r="D19" s="69"/>
    </row>
    <row r="20" spans="1:4" x14ac:dyDescent="0.25">
      <c r="A20" s="75" t="s">
        <v>9</v>
      </c>
      <c r="B20" s="76">
        <v>3000000</v>
      </c>
      <c r="C20" s="77">
        <v>-1000000</v>
      </c>
      <c r="D20" s="69"/>
    </row>
    <row r="21" spans="1:4" x14ac:dyDescent="0.25">
      <c r="A21" s="75" t="s">
        <v>10</v>
      </c>
      <c r="B21" s="76">
        <v>54221469</v>
      </c>
      <c r="C21" s="27">
        <v>39196838</v>
      </c>
      <c r="D21" s="69"/>
    </row>
    <row r="22" spans="1:4" x14ac:dyDescent="0.25">
      <c r="A22" s="75" t="s">
        <v>11</v>
      </c>
      <c r="B22" s="76">
        <v>5050000</v>
      </c>
      <c r="C22" s="76">
        <v>-1980000</v>
      </c>
      <c r="D22" s="69"/>
    </row>
    <row r="23" spans="1:4" x14ac:dyDescent="0.25">
      <c r="A23" s="75" t="s">
        <v>12</v>
      </c>
      <c r="B23" s="76">
        <v>30098477</v>
      </c>
      <c r="C23" s="76">
        <v>-5638881</v>
      </c>
    </row>
    <row r="24" spans="1:4" x14ac:dyDescent="0.25">
      <c r="A24" s="75" t="s">
        <v>13</v>
      </c>
      <c r="B24" s="76">
        <v>5500000</v>
      </c>
      <c r="C24" s="27">
        <v>8208069</v>
      </c>
    </row>
    <row r="25" spans="1:4" x14ac:dyDescent="0.25">
      <c r="A25" s="75" t="s">
        <v>14</v>
      </c>
      <c r="B25" s="76">
        <v>29177702</v>
      </c>
      <c r="C25" s="27">
        <v>90186367</v>
      </c>
    </row>
    <row r="26" spans="1:4" x14ac:dyDescent="0.25">
      <c r="A26" s="75" t="s">
        <v>15</v>
      </c>
      <c r="B26" s="76">
        <v>20774000</v>
      </c>
      <c r="C26" s="76">
        <v>112702665.56</v>
      </c>
    </row>
    <row r="27" spans="1:4" x14ac:dyDescent="0.25">
      <c r="A27" s="75" t="s">
        <v>40</v>
      </c>
      <c r="B27" s="76">
        <v>6700000</v>
      </c>
      <c r="C27" s="76">
        <v>-3478642</v>
      </c>
    </row>
    <row r="28" spans="1:4" x14ac:dyDescent="0.25">
      <c r="A28" s="73" t="s">
        <v>16</v>
      </c>
      <c r="B28" s="74">
        <f>+B29+B30+B31+B32+B33+B34+B35+B36+B37</f>
        <v>786514687</v>
      </c>
      <c r="C28" s="74">
        <v>50410981</v>
      </c>
    </row>
    <row r="29" spans="1:4" x14ac:dyDescent="0.25">
      <c r="A29" s="75" t="s">
        <v>17</v>
      </c>
      <c r="B29" s="76">
        <v>186988790</v>
      </c>
      <c r="C29" s="27">
        <v>14351211</v>
      </c>
    </row>
    <row r="30" spans="1:4" x14ac:dyDescent="0.25">
      <c r="A30" s="75" t="s">
        <v>18</v>
      </c>
      <c r="B30" s="76">
        <v>37314574</v>
      </c>
      <c r="C30" s="76">
        <v>178736100</v>
      </c>
    </row>
    <row r="31" spans="1:4" x14ac:dyDescent="0.25">
      <c r="A31" s="75" t="s">
        <v>19</v>
      </c>
      <c r="B31" s="76">
        <v>26350000</v>
      </c>
      <c r="C31" s="76">
        <v>-2149231</v>
      </c>
    </row>
    <row r="32" spans="1:4" x14ac:dyDescent="0.25">
      <c r="A32" s="75" t="s">
        <v>20</v>
      </c>
      <c r="B32" s="76">
        <v>5000000</v>
      </c>
      <c r="C32" s="27">
        <v>7147040</v>
      </c>
    </row>
    <row r="33" spans="1:5" x14ac:dyDescent="0.25">
      <c r="A33" s="75" t="s">
        <v>21</v>
      </c>
      <c r="B33" s="76">
        <v>23100000</v>
      </c>
      <c r="C33" s="76">
        <v>-11156544</v>
      </c>
      <c r="E33" s="27"/>
    </row>
    <row r="34" spans="1:5" x14ac:dyDescent="0.25">
      <c r="A34" s="75" t="s">
        <v>22</v>
      </c>
      <c r="B34" s="76">
        <v>26429948</v>
      </c>
      <c r="C34" s="76">
        <v>-13543553</v>
      </c>
    </row>
    <row r="35" spans="1:5" x14ac:dyDescent="0.25">
      <c r="A35" s="75" t="s">
        <v>23</v>
      </c>
      <c r="B35" s="76">
        <v>202482092</v>
      </c>
      <c r="C35" s="27">
        <v>7200458</v>
      </c>
    </row>
    <row r="36" spans="1:5" x14ac:dyDescent="0.25">
      <c r="A36" s="75" t="s">
        <v>41</v>
      </c>
      <c r="B36" s="77">
        <v>0</v>
      </c>
      <c r="C36" s="77">
        <v>0</v>
      </c>
    </row>
    <row r="37" spans="1:5" x14ac:dyDescent="0.25">
      <c r="A37" s="75" t="s">
        <v>24</v>
      </c>
      <c r="B37" s="76">
        <v>278849283</v>
      </c>
      <c r="C37" s="76">
        <v>-130174500</v>
      </c>
    </row>
    <row r="38" spans="1:5" x14ac:dyDescent="0.25">
      <c r="A38" s="73" t="s">
        <v>25</v>
      </c>
      <c r="B38" s="74">
        <f>+B39+B40+B41+B42+B43+B44+B45+B46</f>
        <v>6766952538</v>
      </c>
      <c r="C38" s="74">
        <v>201184438.28999999</v>
      </c>
    </row>
    <row r="39" spans="1:5" x14ac:dyDescent="0.25">
      <c r="A39" s="75" t="s">
        <v>26</v>
      </c>
      <c r="B39" s="76">
        <v>6717197047</v>
      </c>
      <c r="C39" s="76">
        <v>201184438.28999999</v>
      </c>
    </row>
    <row r="40" spans="1:5" x14ac:dyDescent="0.25">
      <c r="A40" s="75" t="s">
        <v>42</v>
      </c>
      <c r="B40" s="77">
        <v>0</v>
      </c>
      <c r="C40" s="77">
        <v>0</v>
      </c>
    </row>
    <row r="41" spans="1:5" x14ac:dyDescent="0.25">
      <c r="A41" s="75" t="s">
        <v>43</v>
      </c>
      <c r="B41" s="77">
        <v>0</v>
      </c>
      <c r="C41" s="77">
        <v>0</v>
      </c>
    </row>
    <row r="42" spans="1:5" x14ac:dyDescent="0.25">
      <c r="A42" s="75" t="s">
        <v>44</v>
      </c>
      <c r="B42" s="77">
        <v>0</v>
      </c>
      <c r="C42" s="77">
        <v>0</v>
      </c>
    </row>
    <row r="43" spans="1:5" x14ac:dyDescent="0.25">
      <c r="A43" s="75" t="s">
        <v>45</v>
      </c>
      <c r="B43" s="77">
        <v>0</v>
      </c>
      <c r="C43" s="77">
        <v>0</v>
      </c>
    </row>
    <row r="44" spans="1:5" x14ac:dyDescent="0.25">
      <c r="A44" s="75" t="s">
        <v>86</v>
      </c>
      <c r="B44" s="77">
        <v>0</v>
      </c>
      <c r="C44" s="77">
        <v>0</v>
      </c>
    </row>
    <row r="45" spans="1:5" x14ac:dyDescent="0.25">
      <c r="A45" s="75" t="s">
        <v>27</v>
      </c>
      <c r="B45" s="76">
        <v>11837743</v>
      </c>
      <c r="C45" s="77">
        <v>0</v>
      </c>
    </row>
    <row r="46" spans="1:5" x14ac:dyDescent="0.25">
      <c r="A46" s="75" t="s">
        <v>46</v>
      </c>
      <c r="B46" s="76">
        <v>37917748</v>
      </c>
      <c r="C46" s="77">
        <v>0</v>
      </c>
    </row>
    <row r="47" spans="1:5" x14ac:dyDescent="0.25">
      <c r="A47" s="73" t="s">
        <v>47</v>
      </c>
      <c r="B47" s="78">
        <f>+B48+B49+B50+B51+B52+B53</f>
        <v>0</v>
      </c>
      <c r="C47" s="78">
        <f>+C48+C49+C50+C51+C52+C53</f>
        <v>0</v>
      </c>
    </row>
    <row r="48" spans="1:5" x14ac:dyDescent="0.25">
      <c r="A48" s="75" t="s">
        <v>48</v>
      </c>
      <c r="B48" s="77">
        <v>0</v>
      </c>
      <c r="C48" s="77">
        <v>0</v>
      </c>
    </row>
    <row r="49" spans="1:3" x14ac:dyDescent="0.25">
      <c r="A49" s="75" t="s">
        <v>49</v>
      </c>
      <c r="B49" s="77">
        <v>0</v>
      </c>
      <c r="C49" s="77">
        <v>0</v>
      </c>
    </row>
    <row r="50" spans="1:3" x14ac:dyDescent="0.25">
      <c r="A50" s="75" t="s">
        <v>50</v>
      </c>
      <c r="B50" s="77">
        <v>0</v>
      </c>
      <c r="C50" s="77">
        <v>0</v>
      </c>
    </row>
    <row r="51" spans="1:3" x14ac:dyDescent="0.25">
      <c r="A51" s="75" t="s">
        <v>51</v>
      </c>
      <c r="B51" s="77">
        <v>0</v>
      </c>
      <c r="C51" s="77">
        <v>0</v>
      </c>
    </row>
    <row r="52" spans="1:3" x14ac:dyDescent="0.25">
      <c r="A52" s="75" t="s">
        <v>53</v>
      </c>
      <c r="B52" s="77">
        <v>0</v>
      </c>
      <c r="C52" s="77">
        <v>0</v>
      </c>
    </row>
    <row r="53" spans="1:3" x14ac:dyDescent="0.25">
      <c r="A53" s="75" t="s">
        <v>54</v>
      </c>
      <c r="B53" s="77">
        <v>0</v>
      </c>
      <c r="C53" s="77">
        <v>0</v>
      </c>
    </row>
    <row r="54" spans="1:3" x14ac:dyDescent="0.25">
      <c r="A54" s="73" t="s">
        <v>28</v>
      </c>
      <c r="B54" s="74">
        <f>+B55+B56+B57+B58+B59+B60+B61+B62+B63</f>
        <v>337040000</v>
      </c>
      <c r="C54" s="74">
        <v>56784966</v>
      </c>
    </row>
    <row r="55" spans="1:3" x14ac:dyDescent="0.25">
      <c r="A55" s="75" t="s">
        <v>29</v>
      </c>
      <c r="B55" s="76">
        <v>69500000</v>
      </c>
      <c r="C55" s="27">
        <v>23234641</v>
      </c>
    </row>
    <row r="56" spans="1:3" x14ac:dyDescent="0.25">
      <c r="A56" s="75" t="s">
        <v>104</v>
      </c>
      <c r="B56" s="76">
        <v>165500000</v>
      </c>
      <c r="C56" s="76">
        <v>-155325550</v>
      </c>
    </row>
    <row r="57" spans="1:3" x14ac:dyDescent="0.25">
      <c r="A57" s="75" t="s">
        <v>31</v>
      </c>
      <c r="B57" s="76">
        <v>5000000</v>
      </c>
      <c r="C57" s="27">
        <v>5305348</v>
      </c>
    </row>
    <row r="58" spans="1:3" x14ac:dyDescent="0.25">
      <c r="A58" s="75" t="s">
        <v>32</v>
      </c>
      <c r="B58" s="76">
        <v>33000000</v>
      </c>
      <c r="C58" s="27">
        <v>15270248</v>
      </c>
    </row>
    <row r="59" spans="1:3" x14ac:dyDescent="0.25">
      <c r="A59" s="75" t="s">
        <v>33</v>
      </c>
      <c r="B59" s="76">
        <v>55040000</v>
      </c>
      <c r="C59" s="76">
        <v>-8521721</v>
      </c>
    </row>
    <row r="60" spans="1:3" x14ac:dyDescent="0.25">
      <c r="A60" s="75" t="s">
        <v>55</v>
      </c>
      <c r="B60" s="77">
        <v>0</v>
      </c>
      <c r="C60" s="27">
        <v>3700000</v>
      </c>
    </row>
    <row r="61" spans="1:3" x14ac:dyDescent="0.25">
      <c r="A61" s="75" t="s">
        <v>105</v>
      </c>
      <c r="B61" s="77">
        <v>0</v>
      </c>
      <c r="C61" s="77">
        <v>0</v>
      </c>
    </row>
    <row r="62" spans="1:3" x14ac:dyDescent="0.25">
      <c r="A62" s="75" t="s">
        <v>34</v>
      </c>
      <c r="B62" s="76">
        <v>8000000</v>
      </c>
      <c r="C62" s="27">
        <v>21122000</v>
      </c>
    </row>
    <row r="63" spans="1:3" x14ac:dyDescent="0.25">
      <c r="A63" s="75" t="s">
        <v>57</v>
      </c>
      <c r="B63" s="76">
        <v>1000000</v>
      </c>
      <c r="C63" s="27">
        <v>152000000</v>
      </c>
    </row>
    <row r="64" spans="1:3" x14ac:dyDescent="0.25">
      <c r="A64" s="73" t="s">
        <v>58</v>
      </c>
      <c r="B64" s="74">
        <f>+B65+B66+B67+B68</f>
        <v>2000000000</v>
      </c>
      <c r="C64" s="74">
        <f>+C65+C66+C67+C68</f>
        <v>-1057114492.91</v>
      </c>
    </row>
    <row r="65" spans="1:3" x14ac:dyDescent="0.25">
      <c r="A65" s="75" t="s">
        <v>59</v>
      </c>
      <c r="B65" s="76">
        <v>2000000000</v>
      </c>
      <c r="C65" s="27">
        <v>-1057114492.91</v>
      </c>
    </row>
    <row r="66" spans="1:3" x14ac:dyDescent="0.25">
      <c r="A66" s="75" t="s">
        <v>60</v>
      </c>
      <c r="B66" s="77">
        <v>0</v>
      </c>
      <c r="C66" s="77">
        <v>0</v>
      </c>
    </row>
    <row r="67" spans="1:3" x14ac:dyDescent="0.25">
      <c r="A67" s="75" t="s">
        <v>61</v>
      </c>
      <c r="B67" s="77">
        <v>0</v>
      </c>
      <c r="C67" s="77">
        <v>0</v>
      </c>
    </row>
    <row r="68" spans="1:3" x14ac:dyDescent="0.25">
      <c r="A68" s="75" t="s">
        <v>62</v>
      </c>
      <c r="B68" s="77">
        <v>0</v>
      </c>
      <c r="C68" s="77">
        <v>0</v>
      </c>
    </row>
    <row r="69" spans="1:3" x14ac:dyDescent="0.25">
      <c r="A69" s="73" t="s">
        <v>63</v>
      </c>
      <c r="B69" s="78">
        <f>+B70+B71</f>
        <v>0</v>
      </c>
      <c r="C69" s="78">
        <f>+C70+C71</f>
        <v>0</v>
      </c>
    </row>
    <row r="70" spans="1:3" x14ac:dyDescent="0.25">
      <c r="A70" s="75" t="s">
        <v>64</v>
      </c>
      <c r="B70" s="77">
        <v>0</v>
      </c>
      <c r="C70" s="77">
        <v>0</v>
      </c>
    </row>
    <row r="71" spans="1:3" x14ac:dyDescent="0.25">
      <c r="A71" s="75" t="s">
        <v>65</v>
      </c>
      <c r="B71" s="77">
        <v>0</v>
      </c>
      <c r="C71" s="77">
        <v>0</v>
      </c>
    </row>
    <row r="72" spans="1:3" x14ac:dyDescent="0.25">
      <c r="A72" s="73" t="s">
        <v>66</v>
      </c>
      <c r="B72" s="77">
        <v>0</v>
      </c>
      <c r="C72" s="77">
        <v>0</v>
      </c>
    </row>
    <row r="73" spans="1:3" x14ac:dyDescent="0.25">
      <c r="A73" s="75" t="s">
        <v>67</v>
      </c>
      <c r="B73" s="77">
        <v>0</v>
      </c>
      <c r="C73" s="77">
        <v>0</v>
      </c>
    </row>
    <row r="74" spans="1:3" x14ac:dyDescent="0.25">
      <c r="A74" s="75" t="s">
        <v>68</v>
      </c>
      <c r="B74" s="77">
        <v>0</v>
      </c>
      <c r="C74" s="77">
        <v>0</v>
      </c>
    </row>
    <row r="75" spans="1:3" x14ac:dyDescent="0.25">
      <c r="A75" s="75" t="s">
        <v>69</v>
      </c>
      <c r="B75" s="77">
        <v>0</v>
      </c>
      <c r="C75" s="77">
        <v>0</v>
      </c>
    </row>
    <row r="76" spans="1:3" x14ac:dyDescent="0.25">
      <c r="A76" s="79" t="s">
        <v>70</v>
      </c>
      <c r="B76" s="80">
        <v>0</v>
      </c>
      <c r="C76" s="80">
        <v>0</v>
      </c>
    </row>
    <row r="77" spans="1:3" x14ac:dyDescent="0.25">
      <c r="A77" s="81" t="s">
        <v>71</v>
      </c>
      <c r="B77" s="82">
        <f>+B78+B79</f>
        <v>0</v>
      </c>
      <c r="C77" s="77">
        <v>0</v>
      </c>
    </row>
    <row r="78" spans="1:3" x14ac:dyDescent="0.25">
      <c r="A78" s="83" t="s">
        <v>72</v>
      </c>
      <c r="B78" s="84">
        <v>0</v>
      </c>
      <c r="C78" s="77">
        <v>0</v>
      </c>
    </row>
    <row r="79" spans="1:3" x14ac:dyDescent="0.25">
      <c r="A79" s="83" t="s">
        <v>73</v>
      </c>
      <c r="B79" s="84">
        <v>0</v>
      </c>
      <c r="C79" s="77">
        <v>0</v>
      </c>
    </row>
    <row r="80" spans="1:3" x14ac:dyDescent="0.25">
      <c r="A80" s="81" t="s">
        <v>74</v>
      </c>
      <c r="B80" s="82">
        <f>+B81+B82</f>
        <v>0</v>
      </c>
      <c r="C80" s="78">
        <f>+C81+C82</f>
        <v>0</v>
      </c>
    </row>
    <row r="81" spans="1:3" x14ac:dyDescent="0.25">
      <c r="A81" s="83" t="s">
        <v>75</v>
      </c>
      <c r="B81" s="84">
        <v>0</v>
      </c>
      <c r="C81" s="77">
        <v>0</v>
      </c>
    </row>
    <row r="82" spans="1:3" x14ac:dyDescent="0.25">
      <c r="A82" s="83" t="s">
        <v>76</v>
      </c>
      <c r="B82" s="84">
        <v>0</v>
      </c>
      <c r="C82" s="77">
        <v>0</v>
      </c>
    </row>
    <row r="83" spans="1:3" x14ac:dyDescent="0.25">
      <c r="A83" s="81" t="s">
        <v>77</v>
      </c>
      <c r="B83" s="82">
        <f>+B84</f>
        <v>0</v>
      </c>
      <c r="C83" s="78">
        <f>+C84</f>
        <v>0</v>
      </c>
    </row>
    <row r="84" spans="1:3" x14ac:dyDescent="0.25">
      <c r="A84" s="83" t="s">
        <v>78</v>
      </c>
      <c r="B84" s="84">
        <v>0</v>
      </c>
      <c r="C84" s="77">
        <v>0</v>
      </c>
    </row>
    <row r="85" spans="1:3" ht="15.75" x14ac:dyDescent="0.25">
      <c r="A85" s="18" t="s">
        <v>106</v>
      </c>
      <c r="B85" s="88">
        <f>+B64+B54+B38+B28+B18+B12</f>
        <v>11432135219</v>
      </c>
      <c r="C85" s="88">
        <f>+C64+C54+C38+C28+C18+C12</f>
        <v>-492083095.73000002</v>
      </c>
    </row>
    <row r="90" spans="1:3" ht="15.75" thickBot="1" x14ac:dyDescent="0.3"/>
    <row r="91" spans="1:3" ht="30.75" thickBot="1" x14ac:dyDescent="0.3">
      <c r="A91" s="115" t="s">
        <v>107</v>
      </c>
    </row>
    <row r="92" spans="1:3" ht="45.75" thickBot="1" x14ac:dyDescent="0.3">
      <c r="A92" s="85" t="s">
        <v>108</v>
      </c>
    </row>
    <row r="93" spans="1:3" ht="75.75" thickBot="1" x14ac:dyDescent="0.3">
      <c r="A93" s="86" t="s">
        <v>109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Ejecución, Nov 2022</vt:lpstr>
      <vt:lpstr>PRESUPUESTO APROBADO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Florian</cp:lastModifiedBy>
  <cp:lastPrinted>2022-12-05T17:52:28Z</cp:lastPrinted>
  <dcterms:created xsi:type="dcterms:W3CDTF">2018-04-17T18:57:16Z</dcterms:created>
  <dcterms:modified xsi:type="dcterms:W3CDTF">2022-12-13T20:38:34Z</dcterms:modified>
</cp:coreProperties>
</file>