
<file path=[Content_Types].xml><?xml version="1.0" encoding="utf-8"?>
<Types xmlns="http://schemas.openxmlformats.org/package/2006/content-types"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4.xml" ContentType="application/vnd.openxmlformats-officedocument.drawing+xml"/>
  <Override PartName="/xl/charts/chart2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8.xml" ContentType="application/vnd.openxmlformats-officedocument.drawing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44.xml" ContentType="application/vnd.openxmlformats-officedocument.drawingml.chart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1.xml" ContentType="application/vnd.openxmlformats-officedocument.drawing+xml"/>
  <Override PartName="/xl/charts/chart47.xml" ContentType="application/vnd.openxmlformats-officedocument.drawingml.chart+xml"/>
  <Override PartName="/xl/drawings/drawing12.xml" ContentType="application/vnd.openxmlformats-officedocument.drawing+xml"/>
  <Override PartName="/xl/charts/chart48.xml" ContentType="application/vnd.openxmlformats-officedocument.drawingml.chart+xml"/>
  <Override PartName="/xl/drawings/drawing13.xml" ContentType="application/vnd.openxmlformats-officedocument.drawing+xml"/>
  <Override PartName="/xl/charts/chart49.xml" ContentType="application/vnd.openxmlformats-officedocument.drawingml.chart+xml"/>
  <Override PartName="/xl/drawings/drawing14.xml" ContentType="application/vnd.openxmlformats-officedocument.drawing+xml"/>
  <Override PartName="/xl/charts/chart5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+xml"/>
  <Override PartName="/xl/charts/chart5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+xml"/>
  <Override PartName="/xl/charts/chart5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9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6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6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6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6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6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6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0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1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3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4388" yWindow="-12" windowWidth="14436" windowHeight="12720"/>
  </bookViews>
  <sheets>
    <sheet name="ERD" sheetId="2" r:id="rId1"/>
    <sheet name="ARD" sheetId="3" r:id="rId2"/>
    <sheet name="FARD" sheetId="4" r:id="rId3"/>
    <sheet name="CESMET" sheetId="5" r:id="rId4"/>
    <sheet name="CESFRONT" sheetId="6" r:id="rId5"/>
    <sheet name="CESEP" sheetId="7" r:id="rId6"/>
    <sheet name="CESAC" sheetId="8" r:id="rId7"/>
    <sheet name="CECCOM" sheetId="9" r:id="rId8"/>
    <sheet name="COMIPOL" sheetId="10" r:id="rId9"/>
    <sheet name="SENPA" sheetId="11" r:id="rId10"/>
    <sheet name="COCOM" sheetId="12" r:id="rId11"/>
    <sheet name="CC NORTE" sheetId="13" r:id="rId12"/>
    <sheet name="CC SUR" sheetId="14" r:id="rId13"/>
    <sheet name="CC ESTE" sheetId="15" r:id="rId14"/>
    <sheet name="PLAN SOCIAL" sheetId="16" r:id="rId15"/>
    <sheet name="SUP. DE VIG" sheetId="17" r:id="rId16"/>
    <sheet name="INSUDE" sheetId="18" r:id="rId17"/>
    <sheet name="PROGRAMA" sheetId="19" r:id="rId18"/>
    <sheet name="ESC. VOC" sheetId="20" r:id="rId19"/>
    <sheet name="JUNTA DE RETIRO" sheetId="21" r:id="rId20"/>
    <sheet name="CEN. SAL. MIDE" sheetId="23" r:id="rId21"/>
    <sheet name="HOSP CENTRAL" sheetId="24" r:id="rId22"/>
    <sheet name="RAMON DE LARA " sheetId="25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calcPr calcId="162913"/>
</workbook>
</file>

<file path=xl/calcChain.xml><?xml version="1.0" encoding="utf-8"?>
<calcChain xmlns="http://schemas.openxmlformats.org/spreadsheetml/2006/main">
  <c r="B231" i="25" l="1"/>
  <c r="Q230" i="25"/>
  <c r="J230" i="25"/>
  <c r="B198" i="25"/>
  <c r="F170" i="25"/>
  <c r="C170" i="25"/>
  <c r="B145" i="25"/>
  <c r="N122" i="25"/>
  <c r="J121" i="25"/>
  <c r="B119" i="25"/>
  <c r="F117" i="25"/>
  <c r="L75" i="25"/>
  <c r="B75" i="25"/>
  <c r="B57" i="25"/>
  <c r="B349" i="24" l="1"/>
  <c r="B297" i="24"/>
  <c r="C271" i="24"/>
  <c r="C236" i="24"/>
  <c r="B204" i="24"/>
  <c r="B171" i="24"/>
  <c r="J170" i="24"/>
  <c r="P169" i="24"/>
  <c r="B148" i="24"/>
  <c r="E70" i="24"/>
  <c r="B68" i="24"/>
  <c r="M54" i="24"/>
  <c r="B32" i="24"/>
  <c r="Q101" i="23" l="1"/>
  <c r="P101" i="23"/>
  <c r="O101" i="23"/>
  <c r="N101" i="23"/>
  <c r="M101" i="23"/>
  <c r="L101" i="23"/>
  <c r="K101" i="23"/>
  <c r="J101" i="23"/>
  <c r="I101" i="23"/>
  <c r="D22" i="23"/>
  <c r="B35" i="21" l="1"/>
  <c r="E23" i="21"/>
  <c r="C237" i="20" l="1"/>
  <c r="F225" i="20" s="1"/>
  <c r="B237" i="20"/>
  <c r="G225" i="20"/>
  <c r="C188" i="20"/>
  <c r="K174" i="20" s="1"/>
  <c r="B188" i="20"/>
  <c r="J174" i="20" s="1"/>
  <c r="C143" i="20"/>
  <c r="I146" i="20" s="1"/>
  <c r="B143" i="20"/>
  <c r="H146" i="20" s="1"/>
  <c r="C102" i="20"/>
  <c r="K87" i="20" s="1"/>
  <c r="B102" i="20"/>
  <c r="B59" i="20"/>
  <c r="J87" i="20" l="1"/>
  <c r="B49" i="19" l="1"/>
  <c r="G44" i="19"/>
  <c r="B85" i="19"/>
  <c r="F85" i="19"/>
  <c r="B88" i="19"/>
  <c r="A88" i="19" s="1"/>
  <c r="C44" i="18" l="1"/>
  <c r="S40" i="18"/>
  <c r="R40" i="18"/>
  <c r="P40" i="18"/>
  <c r="O40" i="18"/>
  <c r="M40" i="18"/>
  <c r="L40" i="18"/>
  <c r="J40" i="18"/>
  <c r="C43" i="18" s="1"/>
  <c r="C45" i="18" s="1"/>
  <c r="U44" i="18" s="1"/>
  <c r="I40" i="18"/>
  <c r="G40" i="18"/>
  <c r="F40" i="18"/>
  <c r="D40" i="18"/>
  <c r="C40" i="18"/>
  <c r="T39" i="18"/>
  <c r="Q39" i="18"/>
  <c r="N39" i="18"/>
  <c r="K39" i="18"/>
  <c r="H39" i="18"/>
  <c r="U39" i="18" s="1"/>
  <c r="E39" i="18"/>
  <c r="T38" i="18"/>
  <c r="Q38" i="18"/>
  <c r="N38" i="18"/>
  <c r="K38" i="18"/>
  <c r="H38" i="18"/>
  <c r="E38" i="18"/>
  <c r="U38" i="18" s="1"/>
  <c r="T37" i="18"/>
  <c r="Q37" i="18"/>
  <c r="U37" i="18" s="1"/>
  <c r="N37" i="18"/>
  <c r="K37" i="18"/>
  <c r="H37" i="18"/>
  <c r="E37" i="18"/>
  <c r="T36" i="18"/>
  <c r="Q36" i="18"/>
  <c r="N36" i="18"/>
  <c r="K36" i="18"/>
  <c r="H36" i="18"/>
  <c r="E36" i="18"/>
  <c r="T35" i="18"/>
  <c r="U35" i="18" s="1"/>
  <c r="Q35" i="18"/>
  <c r="N35" i="18"/>
  <c r="K35" i="18"/>
  <c r="H35" i="18"/>
  <c r="E35" i="18"/>
  <c r="T34" i="18"/>
  <c r="Q34" i="18"/>
  <c r="N34" i="18"/>
  <c r="K34" i="18"/>
  <c r="H34" i="18"/>
  <c r="E34" i="18"/>
  <c r="U34" i="18" s="1"/>
  <c r="U33" i="18"/>
  <c r="T33" i="18"/>
  <c r="Q33" i="18"/>
  <c r="N33" i="18"/>
  <c r="K33" i="18"/>
  <c r="H33" i="18"/>
  <c r="E33" i="18"/>
  <c r="T32" i="18"/>
  <c r="Q32" i="18"/>
  <c r="Q40" i="18" s="1"/>
  <c r="N32" i="18"/>
  <c r="K32" i="18"/>
  <c r="K40" i="18" s="1"/>
  <c r="H32" i="18"/>
  <c r="U32" i="18" s="1"/>
  <c r="E32" i="18"/>
  <c r="T31" i="18"/>
  <c r="T40" i="18" s="1"/>
  <c r="Q31" i="18"/>
  <c r="N31" i="18"/>
  <c r="N40" i="18" s="1"/>
  <c r="K31" i="18"/>
  <c r="H31" i="18"/>
  <c r="H40" i="18" s="1"/>
  <c r="E31" i="18"/>
  <c r="U31" i="18" s="1"/>
  <c r="U40" i="18" l="1"/>
  <c r="E40" i="18"/>
  <c r="H44" i="15" l="1"/>
  <c r="H45" i="15"/>
  <c r="H46" i="15"/>
  <c r="H43" i="15"/>
  <c r="G47" i="15"/>
  <c r="F47" i="15"/>
  <c r="D47" i="15"/>
  <c r="C47" i="15"/>
  <c r="B47" i="15"/>
  <c r="E46" i="15"/>
  <c r="E45" i="15"/>
  <c r="E44" i="15"/>
  <c r="E43" i="15"/>
  <c r="H47" i="15" l="1"/>
  <c r="E47" i="15"/>
  <c r="I67" i="14" l="1"/>
  <c r="I68" i="14"/>
  <c r="I69" i="14"/>
  <c r="I70" i="14"/>
  <c r="I66" i="14"/>
  <c r="H71" i="14"/>
  <c r="G71" i="14"/>
  <c r="F71" i="14"/>
  <c r="D71" i="14"/>
  <c r="C71" i="14"/>
  <c r="B71" i="14"/>
  <c r="E70" i="14"/>
  <c r="E69" i="14"/>
  <c r="E68" i="14"/>
  <c r="E67" i="14"/>
  <c r="E66" i="14"/>
  <c r="E71" i="14" s="1"/>
  <c r="I71" i="14" l="1"/>
  <c r="H47" i="13" l="1"/>
  <c r="H48" i="13"/>
  <c r="H46" i="13"/>
  <c r="F49" i="13"/>
  <c r="E49" i="13"/>
  <c r="D49" i="13"/>
  <c r="C49" i="13"/>
  <c r="B49" i="13"/>
  <c r="G48" i="13"/>
  <c r="G47" i="13"/>
  <c r="G46" i="13"/>
  <c r="H49" i="13" l="1"/>
  <c r="G49" i="13"/>
  <c r="G55" i="12" l="1"/>
  <c r="G56" i="12"/>
  <c r="G57" i="12"/>
  <c r="G58" i="12"/>
  <c r="G59" i="12"/>
  <c r="G60" i="12"/>
  <c r="G61" i="12"/>
  <c r="G54" i="12"/>
  <c r="E62" i="12"/>
  <c r="D62" i="12"/>
  <c r="C62" i="12"/>
  <c r="B62" i="12"/>
  <c r="F61" i="12"/>
  <c r="F60" i="12"/>
  <c r="F59" i="12"/>
  <c r="F58" i="12"/>
  <c r="F57" i="12"/>
  <c r="F56" i="12"/>
  <c r="F55" i="12"/>
  <c r="F54" i="12"/>
  <c r="F62" i="12" s="1"/>
  <c r="G62" i="12" l="1"/>
  <c r="U26" i="11"/>
  <c r="B69" i="11"/>
  <c r="R35" i="8" l="1"/>
  <c r="I33" i="8"/>
  <c r="B40" i="8"/>
  <c r="C99" i="7" l="1"/>
  <c r="C98" i="7"/>
  <c r="C97" i="7"/>
  <c r="C96" i="7"/>
  <c r="C95" i="7"/>
  <c r="C94" i="7"/>
  <c r="C93" i="7"/>
  <c r="C92" i="7"/>
  <c r="C91" i="7"/>
  <c r="B87" i="7"/>
  <c r="B60" i="7"/>
  <c r="B37" i="7"/>
  <c r="B144" i="6" l="1"/>
  <c r="B23" i="6"/>
  <c r="B131" i="4" l="1"/>
  <c r="B120" i="4"/>
  <c r="G81" i="4"/>
  <c r="B80" i="4"/>
  <c r="B52" i="4"/>
  <c r="D41" i="4"/>
  <c r="C41" i="4"/>
  <c r="B41" i="4"/>
  <c r="C126" i="3" l="1"/>
  <c r="C96" i="3"/>
  <c r="I93" i="3"/>
  <c r="H27" i="3"/>
  <c r="E47" i="3"/>
  <c r="D47" i="3"/>
  <c r="C47" i="3"/>
  <c r="C258" i="2" l="1"/>
  <c r="D215" i="2"/>
  <c r="D214" i="2"/>
  <c r="D213" i="2"/>
  <c r="D212" i="2"/>
  <c r="D211" i="2"/>
  <c r="O193" i="2"/>
  <c r="N186" i="2"/>
  <c r="C188" i="2"/>
  <c r="I154" i="2"/>
  <c r="J153" i="2"/>
  <c r="C153" i="2"/>
  <c r="J152" i="2"/>
  <c r="D152" i="2"/>
  <c r="J151" i="2"/>
  <c r="D151" i="2"/>
  <c r="J150" i="2"/>
  <c r="D150" i="2"/>
  <c r="J149" i="2"/>
  <c r="D149" i="2"/>
  <c r="J148" i="2"/>
  <c r="D148" i="2"/>
  <c r="J147" i="2"/>
  <c r="D147" i="2"/>
  <c r="J146" i="2"/>
  <c r="D146" i="2"/>
  <c r="J145" i="2"/>
  <c r="D145" i="2"/>
  <c r="J144" i="2"/>
  <c r="D144" i="2"/>
  <c r="J143" i="2"/>
  <c r="D143" i="2"/>
  <c r="G116" i="2"/>
  <c r="C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C95" i="2"/>
  <c r="H54" i="2"/>
  <c r="E82" i="2"/>
  <c r="D82" i="2"/>
  <c r="C82" i="2"/>
  <c r="C72" i="9" l="1"/>
</calcChain>
</file>

<file path=xl/sharedStrings.xml><?xml version="1.0" encoding="utf-8"?>
<sst xmlns="http://schemas.openxmlformats.org/spreadsheetml/2006/main" count="1641" uniqueCount="1004">
  <si>
    <t>RANGO</t>
  </si>
  <si>
    <t>TENIENTE GENERAL</t>
  </si>
  <si>
    <t>MAYOR GENERAL</t>
  </si>
  <si>
    <t>GENERAL DE BRIGADA</t>
  </si>
  <si>
    <t>CORONEL</t>
  </si>
  <si>
    <t xml:space="preserve">TTE. CORONEL                   </t>
  </si>
  <si>
    <t>MAYOR</t>
  </si>
  <si>
    <t>CAPITÁN</t>
  </si>
  <si>
    <t>1ER. TTE.</t>
  </si>
  <si>
    <t>2DO. TTE.</t>
  </si>
  <si>
    <t>CADETE DE 4TO. AÑO</t>
  </si>
  <si>
    <t>CADETE DE 3ER. AÑO</t>
  </si>
  <si>
    <t>CADETE DE 2DO. AÑO</t>
  </si>
  <si>
    <t>CADETE DE 1ER. AÑO</t>
  </si>
  <si>
    <t>ASPIRANTE A CADETE</t>
  </si>
  <si>
    <t>SUBTENIENTE III</t>
  </si>
  <si>
    <t>SUBTENIENTE II</t>
  </si>
  <si>
    <t>SUBTENIENTE I</t>
  </si>
  <si>
    <t>SGTO. MAYOR</t>
  </si>
  <si>
    <t xml:space="preserve">SGTO. </t>
  </si>
  <si>
    <t xml:space="preserve">CABO                            </t>
  </si>
  <si>
    <t>RASO</t>
  </si>
  <si>
    <t>CONSCRIPTO</t>
  </si>
  <si>
    <t>ASIMILADO</t>
  </si>
  <si>
    <t>MASCULINO</t>
  </si>
  <si>
    <t>FEMENINO</t>
  </si>
  <si>
    <t>CANT</t>
  </si>
  <si>
    <t>CABO</t>
  </si>
  <si>
    <t>CONSCRIPTOS</t>
  </si>
  <si>
    <t>ASIMILADO MILITAR</t>
  </si>
  <si>
    <t>MOTIVO</t>
  </si>
  <si>
    <t>BAJO NIVEL DE DESEMPEÑO</t>
  </si>
  <si>
    <t>ESPIRACIÓN DE ALISTAMIENTO (NO REALISTÓ)</t>
  </si>
  <si>
    <t>FALTAS GRAVES DEBIDAMENTE COMPROBADAS</t>
  </si>
  <si>
    <t>SEPARADO Y DADO DE BAJAS POR DEFUNCIÓN</t>
  </si>
  <si>
    <t>CANCELACIÓN DE NOMBRAMIENTO</t>
  </si>
  <si>
    <t>INUTILIDAD FÍSICA CON DISFRUTE A PENSIÓN</t>
  </si>
  <si>
    <t>POR SOLICITUD ACEPTADA</t>
  </si>
  <si>
    <t>INADAPTABILIDAD A LA VIDA MILITAR</t>
  </si>
  <si>
    <t>AUSENTE, SIN EL PERMISO CORRESPONDIENTE DE LOS SUPERIORES</t>
  </si>
  <si>
    <t>RETIRO VOLUNTARIO CON PENSIÓN</t>
  </si>
  <si>
    <t>SEPARADO POR RENUNCIA</t>
  </si>
  <si>
    <t xml:space="preserve">RETIRO POR ANTIGÜEDAD CON DISFRUTE DE PENSIÓN </t>
  </si>
  <si>
    <t>SUSPENSIÓN DE FUNCIONES</t>
  </si>
  <si>
    <t>VEHICULO</t>
  </si>
  <si>
    <t>MOTOCICLETA</t>
  </si>
  <si>
    <t>SGTO.</t>
  </si>
  <si>
    <t>Sargento</t>
  </si>
  <si>
    <t>ACTIVO</t>
  </si>
  <si>
    <t>SGTO. A&amp;C</t>
  </si>
  <si>
    <t>RETIRADOS</t>
  </si>
  <si>
    <t>GRAL. DE BRIG.</t>
  </si>
  <si>
    <t>CAPITAN</t>
  </si>
  <si>
    <t>TIPO</t>
  </si>
  <si>
    <t>CAN</t>
  </si>
  <si>
    <t xml:space="preserve">PISTOLAS </t>
  </si>
  <si>
    <t>ARMA DE FAB. CACERA</t>
  </si>
  <si>
    <t>MARIHUANA (PAC. SIN ESP)</t>
  </si>
  <si>
    <t>AUTOBÚS</t>
  </si>
  <si>
    <t>CAMIONES</t>
  </si>
  <si>
    <t>JEEPETAS</t>
  </si>
  <si>
    <t>MINIBÚS</t>
  </si>
  <si>
    <t>MOTOCICLETAS</t>
  </si>
  <si>
    <t>CARROS</t>
  </si>
  <si>
    <t>CAMIONETAS</t>
  </si>
  <si>
    <t>COMESTIBLES</t>
  </si>
  <si>
    <t>LECHE BONGÚ (UNIDADES)</t>
  </si>
  <si>
    <t>MANTEQUILLA (UDS.)</t>
  </si>
  <si>
    <t>SOPITAS (UNIDADES)</t>
  </si>
  <si>
    <t>CARBÓN VEGETAL (SACOS)</t>
  </si>
  <si>
    <t>PASTA DENTAL (UNIDADES)</t>
  </si>
  <si>
    <t>PERFUME (UNIDADES)</t>
  </si>
  <si>
    <t>POSTE DE MADERA</t>
  </si>
  <si>
    <t>CREMAS (UNDS)</t>
  </si>
  <si>
    <t>CERVEZAS (UDS.)</t>
  </si>
  <si>
    <t>BEBIDAS ENERGIZANTES (UDS.)</t>
  </si>
  <si>
    <t>RON (UDS.)</t>
  </si>
  <si>
    <t>CIGARRILLO UNIDADES</t>
  </si>
  <si>
    <t xml:space="preserve"> CLERÉN     (GL.)      </t>
  </si>
  <si>
    <t>Asimilados</t>
  </si>
  <si>
    <t>TTE. CORONEL</t>
  </si>
  <si>
    <t>ALMIRANTE</t>
  </si>
  <si>
    <t>VICE ALMIRANTE</t>
  </si>
  <si>
    <t>CONTRALMIRANTE</t>
  </si>
  <si>
    <t>FEMENUNO</t>
  </si>
  <si>
    <t>CAPITÁN DE NAVÍO</t>
  </si>
  <si>
    <t>CAPITÁN DE FRAGATA</t>
  </si>
  <si>
    <t>CAPITÁN DE CORBETA</t>
  </si>
  <si>
    <t>TENIENTE DE NAVÍO</t>
  </si>
  <si>
    <t>TENIENTE DE FRAGATA</t>
  </si>
  <si>
    <t>TENIENTE DE CORBETA</t>
  </si>
  <si>
    <t>GUARDIAMARINA 4TO. AÑO</t>
  </si>
  <si>
    <t>GUARDIAMARINA 3ER. AÑO</t>
  </si>
  <si>
    <t>GUARDIAMARINA 2DO. AÑO</t>
  </si>
  <si>
    <t>GUARDIAMARINA 1ER. AÑO</t>
  </si>
  <si>
    <t>SUB TENIENTE I</t>
  </si>
  <si>
    <t>SARGENTO MAYOR</t>
  </si>
  <si>
    <t>SARGENTO</t>
  </si>
  <si>
    <t>MARINERO ESPECIALISTA</t>
  </si>
  <si>
    <t>MARINERO</t>
  </si>
  <si>
    <t>MARINERO AUXILIAR</t>
  </si>
  <si>
    <t>GRUMETE</t>
  </si>
  <si>
    <t>PERSONAL NOMINAL</t>
  </si>
  <si>
    <t>TOTAL</t>
  </si>
  <si>
    <t>RANG</t>
  </si>
  <si>
    <t>EXPIRACION DE ALISTAMIENTO (NO REALISTO)</t>
  </si>
  <si>
    <t>FALLECIMIENTO</t>
  </si>
  <si>
    <t>SOLICITUD ACEPTADA</t>
  </si>
  <si>
    <t>CAYUCOS</t>
  </si>
  <si>
    <t>CLANDESTINAS</t>
  </si>
  <si>
    <t>CUBANOS</t>
  </si>
  <si>
    <t>FIBRA DE VIDRIO</t>
  </si>
  <si>
    <t>DOMINICANOS</t>
  </si>
  <si>
    <t>GO FAST</t>
  </si>
  <si>
    <t>HAITIANOS</t>
  </si>
  <si>
    <t>HAITIANAS</t>
  </si>
  <si>
    <t>VENEZOLANOS</t>
  </si>
  <si>
    <t>MATRICULADAS</t>
  </si>
  <si>
    <t>VELERO</t>
  </si>
  <si>
    <t xml:space="preserve">RANGO </t>
  </si>
  <si>
    <t xml:space="preserve">MAYORES GENERALES </t>
  </si>
  <si>
    <t xml:space="preserve">GENERALES DE BRIGADA  </t>
  </si>
  <si>
    <t xml:space="preserve">CORONELES  </t>
  </si>
  <si>
    <t xml:space="preserve">TENIENTES CORONELES </t>
  </si>
  <si>
    <t xml:space="preserve">MAYORES  </t>
  </si>
  <si>
    <t xml:space="preserve">CAPITANES </t>
  </si>
  <si>
    <t xml:space="preserve">1EROS.TENIENTES </t>
  </si>
  <si>
    <t xml:space="preserve">2DOS.TENIENTES  </t>
  </si>
  <si>
    <t xml:space="preserve">CADETE DE 4TO. AÑO  </t>
  </si>
  <si>
    <t xml:space="preserve">CADETE DE 3ER. AÑO  </t>
  </si>
  <si>
    <t xml:space="preserve">CADETE DE 2DO. AÑO </t>
  </si>
  <si>
    <t xml:space="preserve">CADETE DE 1ER. AÑO  </t>
  </si>
  <si>
    <t>SUB-TENIENTES I</t>
  </si>
  <si>
    <t xml:space="preserve">SARGENTOS MAYORES  </t>
  </si>
  <si>
    <t xml:space="preserve">SARGENTOS </t>
  </si>
  <si>
    <t xml:space="preserve">CABOS  </t>
  </si>
  <si>
    <t xml:space="preserve">RASOS  </t>
  </si>
  <si>
    <t xml:space="preserve">ASIMILADOS </t>
  </si>
  <si>
    <t xml:space="preserve">EMPLEADOS CONT. TEMP. </t>
  </si>
  <si>
    <t xml:space="preserve">TIPO </t>
  </si>
  <si>
    <t>EMP. DE CONT. TEMP.</t>
  </si>
  <si>
    <t>FALTA GRAVE DEBIDAMENTE COMPROBADA</t>
  </si>
  <si>
    <t>NO ADAPTARSE A LA VIDA MILITAR</t>
  </si>
  <si>
    <t>CADETE</t>
  </si>
  <si>
    <t>RESCISION DE CONTRATO DE TRABAJO</t>
  </si>
  <si>
    <t>SEPARADO DE LAS FILAS</t>
  </si>
  <si>
    <t>EMP. CONTR. TMP.</t>
  </si>
  <si>
    <t>LUGAR</t>
  </si>
  <si>
    <t>CUERPO DE SEGURIDAD PRESIDENCIAL -CUSEP-</t>
  </si>
  <si>
    <t xml:space="preserve">DPTO.NACIONAL DE INVEST.(DNI) </t>
  </si>
  <si>
    <t xml:space="preserve">DIREC.NAC.DE CONTROL DE DROGAS -DNCD  </t>
  </si>
  <si>
    <t xml:space="preserve">REGIMIENTO GUARDIA DE HONOR -MIDE-  </t>
  </si>
  <si>
    <t>CUERPO ESPECIALIZADO EN SEGURIDAD TURISTICA (CESTUR)</t>
  </si>
  <si>
    <t xml:space="preserve">CUERPO ESPECIALIZADO SEG. FRONTERIZA TERRESTRE -CESFRONT-  </t>
  </si>
  <si>
    <t>DIRECCION GRAL. DE TRANSITO Y TRANSP. TERRESTRES -DIGESETT-</t>
  </si>
  <si>
    <t>CUERPO ESPECIALIZADO DE SEGURIDAD DEL METRO</t>
  </si>
  <si>
    <t>SERVICIO NACIONAL DE PROTECCION AMBIENTAL -SENPA-</t>
  </si>
  <si>
    <t>CUERPO ESP. DE CONTROL DE LOS COMBUSTIBLES -CECCOM-</t>
  </si>
  <si>
    <t xml:space="preserve">CUERPO ESPECIALIZADO DE SEGURIDAD PORTUARIA </t>
  </si>
  <si>
    <t xml:space="preserve">FUERZA DE TAREA CONJUNTA CIUDAD TRANQUILA "CIUTRAN"  </t>
  </si>
  <si>
    <t>MINISTERIO DE OBRAS PUBLICAS Y COMUNICACIONES</t>
  </si>
  <si>
    <t xml:space="preserve">CUERPO ESPEC.EN SEGURIDAD AEROPORTUARIA (CESAC)  </t>
  </si>
  <si>
    <t xml:space="preserve">1ER. REGIMIENTO DOMINICANO, GUARDIA PRESIDENCIAL, E.N.  </t>
  </si>
  <si>
    <t>ESC. DE COMBATE</t>
  </si>
  <si>
    <t>ESC. DE RESCATE</t>
  </si>
  <si>
    <t>ESC. DE TRANSP. AEREO</t>
  </si>
  <si>
    <t>ACCIDENTES DE USUARIOS EN LAS INSTALACIONES</t>
  </si>
  <si>
    <t>AGENTES DEL CESMET CON PROBLEMAS DE SALUD</t>
  </si>
  <si>
    <t>BILLETES FALSOS</t>
  </si>
  <si>
    <t>DETENCIONES POR AGRESIONES</t>
  </si>
  <si>
    <t>DETENCIONES POR DAÑOS AL PATRIMONIO</t>
  </si>
  <si>
    <t>FALLAS ELÉCTRICAS EN LAS INSTALACIONES</t>
  </si>
  <si>
    <t>INCIDENCIAS EN EL MSD</t>
  </si>
  <si>
    <t>INCIDENCIAS EN EL TSD</t>
  </si>
  <si>
    <t>RIÑAS ENTRE USUARIOS</t>
  </si>
  <si>
    <t>USUARIOS CON PROBLEMAS DE SALUD</t>
  </si>
  <si>
    <t>PERSONAS U OBJETOS EXTRAVIADOS</t>
  </si>
  <si>
    <t>DETENCIONES POR ROBO</t>
  </si>
  <si>
    <t>USUARIOS DESMONTADOS DE LOS TRENES</t>
  </si>
  <si>
    <t>INGRESAR ILEGALMENTE AL SISTEMA</t>
  </si>
  <si>
    <t>HAITIANO</t>
  </si>
  <si>
    <t>LECHE EVAPORADA BONGU, BONLE (LATAS DE 12 ONZAS)</t>
  </si>
  <si>
    <t>BEBIDAS ENERGIZANTES  (BOTELLAS DE 750 ML)</t>
  </si>
  <si>
    <t>PAQUETES DE SOPITA  (240 UNIDADES)</t>
  </si>
  <si>
    <t>CERVEZAS PRESTIGE, HEINEKEN, BENEDICTA (LATAS 355 ML)</t>
  </si>
  <si>
    <t>SACOS DE AJO  (22 LIBRAS )</t>
  </si>
  <si>
    <t>CIGARRILLOS COMME IL FAUT (PAQUETES  DE 10 CAJETILLAS DE 10 UNIDADES)</t>
  </si>
  <si>
    <t>SACOS DE CARBÓN</t>
  </si>
  <si>
    <t>CIGARRILLOS COMME IL FAUT (PAQUETES  DE 10 CAJETILLAS DE 20 UNIDADES)</t>
  </si>
  <si>
    <t>ACEITE SOL DE ORO (GALÓN)</t>
  </si>
  <si>
    <t>CIGARRILLOS POINT (PAQUETES  DE 10 CAJETILLAS DE 20 UNIDADES)</t>
  </si>
  <si>
    <t>CLERÉN (GALONES)</t>
  </si>
  <si>
    <t>ELECTRODOMÉSTICOS</t>
  </si>
  <si>
    <t>MEDICAMENTOS</t>
  </si>
  <si>
    <t>RON CHEVALIER  (BOTELLA DE 750ML)</t>
  </si>
  <si>
    <t>VINO TINTO CAMPEÓN  (BOTELLAS DE 750 ML)</t>
  </si>
  <si>
    <t>WHISKY 8 P.M. (BOTELLAS DE 750 ML)</t>
  </si>
  <si>
    <t>WHISKY BARBANCOURT (BOTELLAS DE 750 ML)</t>
  </si>
  <si>
    <t>WHISKY BLACK STONE (BOTELLA DE 750ML)</t>
  </si>
  <si>
    <t>WHISKY GOLD  (BOTELLA DE 750 ML)</t>
  </si>
  <si>
    <t>WHISKY NAPOLEÓN (BOTELLAS DE 750 ML)</t>
  </si>
  <si>
    <t>WHISKY OFICCE  (BOTELLA DE 750 ML)</t>
  </si>
  <si>
    <t>REFRESCOS (20 ONZAS)</t>
  </si>
  <si>
    <t>JUGOS (20 ONZAS)</t>
  </si>
  <si>
    <t>VODKA (BOTELLAS DE 750 ML)</t>
  </si>
  <si>
    <t>RON LORD MATE (BOTELLAS DE 750 ML)</t>
  </si>
  <si>
    <t>CIGARRILLOS  CAPITAL  (PAQUETES  DE 10 CAJETILLAS DE 20 UNIDADES)</t>
  </si>
  <si>
    <t>MALTAS (20 ONZAS)</t>
  </si>
  <si>
    <t>PRODUCTOS HIGIENE PERSONAL</t>
  </si>
  <si>
    <t>CIGARRILLOS  JAILSALMER  (PAQUETES  DE 10 CAJETILLAS DE 20 UNIDADES)</t>
  </si>
  <si>
    <t>WHISKY GREEN   (BOTELLAS DE 750 ML)</t>
  </si>
  <si>
    <t>RON KING PRIDE  (BOTELLAS DE 750 ML)</t>
  </si>
  <si>
    <t>AUTOBUS</t>
  </si>
  <si>
    <t>CAMION</t>
  </si>
  <si>
    <t>CAMIONETA</t>
  </si>
  <si>
    <t>CARRO</t>
  </si>
  <si>
    <t>JEEPETA</t>
  </si>
  <si>
    <t>GRAMOS DE MARIHUANA</t>
  </si>
  <si>
    <t/>
  </si>
  <si>
    <t>Azua</t>
  </si>
  <si>
    <t>Barahona</t>
  </si>
  <si>
    <t>Boca Chica</t>
  </si>
  <si>
    <t>Cabo Rojo</t>
  </si>
  <si>
    <t>Caucedo</t>
  </si>
  <si>
    <t>La Cana</t>
  </si>
  <si>
    <t>La Romana</t>
  </si>
  <si>
    <t>Manzanillo</t>
  </si>
  <si>
    <t>Puerto Plata</t>
  </si>
  <si>
    <t>Punta Catalina</t>
  </si>
  <si>
    <t>Samaná</t>
  </si>
  <si>
    <t>San Pedro de Macorís</t>
  </si>
  <si>
    <t>Santo Domingo</t>
  </si>
  <si>
    <t>Haina Oriental</t>
  </si>
  <si>
    <t>Haina Occidental</t>
  </si>
  <si>
    <t>Duarte, Arroyo Barril</t>
  </si>
  <si>
    <t>ARMAS BLANCAS</t>
  </si>
  <si>
    <t>MUNICIONES 22MM</t>
  </si>
  <si>
    <t>MUNICIONES 38MM</t>
  </si>
  <si>
    <t>MUNICIONES 9MM</t>
  </si>
  <si>
    <t>MUNICIONES 40MM</t>
  </si>
  <si>
    <t>MUNICIONES 45MM</t>
  </si>
  <si>
    <t>ARMAS DE FUEGO ILEGALES</t>
  </si>
  <si>
    <t xml:space="preserve"> DEPORTADOS, NO ADMITIDOS, DEVUELTOS, EXTRADITADOS,  INTENTOS DE SALIDA ILEGAL Y REPATRIADOS</t>
  </si>
  <si>
    <t>ARMAS DE FUEGO LEGALES</t>
  </si>
  <si>
    <t xml:space="preserve"> AEROPUERTO INTERNACIONAL DOCTOR JOAQUIN BALAGUER </t>
  </si>
  <si>
    <t>ARMAS BLANCAS ILEGALES</t>
  </si>
  <si>
    <t xml:space="preserve"> AEROPUERTO INTERNACIONALDE  LA ROMANA</t>
  </si>
  <si>
    <t>CASOS DE DROGAS, ROBO, DINERO INCAUTADOS, PASAJEROS PERTURBADOR Y ARMAS BLANCAS</t>
  </si>
  <si>
    <t xml:space="preserve"> AEROPUERTO INTERNACIONAL DE PUNTA CANA</t>
  </si>
  <si>
    <t>CASOS DE DROGAS</t>
  </si>
  <si>
    <t xml:space="preserve"> AEROPUERTO INTERNACIONAL GREGORIO LUPERÓN</t>
  </si>
  <si>
    <t xml:space="preserve">DEPORTADOS </t>
  </si>
  <si>
    <t xml:space="preserve"> AEROPUERTO INTERNACIONAL JOSÉ FRANCISCO PEÑA GÓMEZ </t>
  </si>
  <si>
    <t>DEVUELTOS</t>
  </si>
  <si>
    <t xml:space="preserve"> AEROPUERTO INTERNACIONAL CIBAO</t>
  </si>
  <si>
    <t>DINERO INCAUTADO</t>
  </si>
  <si>
    <t>EXTRADITADOS</t>
  </si>
  <si>
    <t>INTENTO DE SALIDA ILEGAL</t>
  </si>
  <si>
    <t>NO AMITIDOS</t>
  </si>
  <si>
    <t>PASAJERO PERTURBADOR</t>
  </si>
  <si>
    <t>PATRULLAS</t>
  </si>
  <si>
    <t>OPERATIVOS EN COMISIÓN MIXTA INTERINSTITUCIONAL</t>
  </si>
  <si>
    <t xml:space="preserve">OPERATIVOS EN APOYO A LA DIRECCIÓN DE SUPERVISIÓN Y CONTROL DE ESTACIONES DE EXPENDIO DE COMBUSTIBLES (CIERRE DE ESTACIONES DE COMBUSTIBLE)
</t>
  </si>
  <si>
    <t xml:space="preserve">ALLANAMIENTOS </t>
  </si>
  <si>
    <t xml:space="preserve">VIGILANCIA A PUNTOS DE INTERES </t>
  </si>
  <si>
    <t>TRANSITAR CON STICKER VENCIDO</t>
  </si>
  <si>
    <t>TRANSITAR SIN STICKER</t>
  </si>
  <si>
    <t xml:space="preserve">VENTA ILEGAL DE COMBUSTIBLES / MERCANCIAS </t>
  </si>
  <si>
    <t>GASOIL</t>
  </si>
  <si>
    <t>MEDICAMENTOS Y DERIVADOS (UNIDAD)</t>
  </si>
  <si>
    <t>TABACO Y DERIVADOS (UNIDAD)</t>
  </si>
  <si>
    <t>ALCOHOL Y DERIVADOS (BOTELLAS)</t>
  </si>
  <si>
    <t xml:space="preserve">ESTIMULANTE SEXUAL (UNIDAD / FRASCO) </t>
  </si>
  <si>
    <t>ACCIDENTE</t>
  </si>
  <si>
    <t>ATROPELLAMIENTO</t>
  </si>
  <si>
    <t xml:space="preserve">CALENTAMIENTO </t>
  </si>
  <si>
    <t>CAM. RESCATE</t>
  </si>
  <si>
    <t>CHOQUE</t>
  </si>
  <si>
    <t>COMBUSTIBLE</t>
  </si>
  <si>
    <t>ELÉCTRICA</t>
  </si>
  <si>
    <t>FALLECIDOS</t>
  </si>
  <si>
    <t>HERIDOS</t>
  </si>
  <si>
    <t>MECANICA</t>
  </si>
  <si>
    <t>SEGURIDAD</t>
  </si>
  <si>
    <t>TALLERES</t>
  </si>
  <si>
    <t>VOLCADURA</t>
  </si>
  <si>
    <t>DESLIZAMIENTO</t>
  </si>
  <si>
    <t>LOCA</t>
  </si>
  <si>
    <t>Incautación de arena</t>
  </si>
  <si>
    <t>Bahoruco</t>
  </si>
  <si>
    <t>Incautación de madera (Pies)</t>
  </si>
  <si>
    <t>operativo</t>
  </si>
  <si>
    <t>Bayaguana (Monte Plata)</t>
  </si>
  <si>
    <t>persona detenida</t>
  </si>
  <si>
    <t>Constanza (La Vega)</t>
  </si>
  <si>
    <t>Sacos de carbón incautados</t>
  </si>
  <si>
    <t>Dajabón</t>
  </si>
  <si>
    <t>Vehículos  Retenidos</t>
  </si>
  <si>
    <t>Distrito Nacional</t>
  </si>
  <si>
    <t>Duarte</t>
  </si>
  <si>
    <t>El seíbo</t>
  </si>
  <si>
    <t>Elías Piña</t>
  </si>
  <si>
    <t>Espaillat</t>
  </si>
  <si>
    <t>Gaspar Hernández (Espaillat)</t>
  </si>
  <si>
    <t>Hato Mayor</t>
  </si>
  <si>
    <t>Hermanas Mirabal (Salcedo)</t>
  </si>
  <si>
    <t>Independencia</t>
  </si>
  <si>
    <t>Isla Saona</t>
  </si>
  <si>
    <t>Jánico</t>
  </si>
  <si>
    <t>Jarabacoa (La Vega)</t>
  </si>
  <si>
    <t>La Altagracia</t>
  </si>
  <si>
    <t>La Vega</t>
  </si>
  <si>
    <t>María Trinidad Sánchez</t>
  </si>
  <si>
    <t>Miches (El seíbo)</t>
  </si>
  <si>
    <t>Monción (Santiago Rodríguez)</t>
  </si>
  <si>
    <t>Monseñor Nouel</t>
  </si>
  <si>
    <t>Monte Plata</t>
  </si>
  <si>
    <t>Montecristi</t>
  </si>
  <si>
    <t>Paraíso Barahona)</t>
  </si>
  <si>
    <t>Pedernales</t>
  </si>
  <si>
    <t>Peravia</t>
  </si>
  <si>
    <t>Restauración (Dajabón)</t>
  </si>
  <si>
    <t>Sabana Grande de Boyá</t>
  </si>
  <si>
    <t>San Cristóbal</t>
  </si>
  <si>
    <t>San José de las Matas (Santiago)</t>
  </si>
  <si>
    <t>San José de Ocoa</t>
  </si>
  <si>
    <t>San Juan de la Maguana</t>
  </si>
  <si>
    <t>Sánchez Ramírez</t>
  </si>
  <si>
    <t>Santiago de los Caballeros</t>
  </si>
  <si>
    <t>Santiago Rodríguez</t>
  </si>
  <si>
    <t>Valle Nuevo</t>
  </si>
  <si>
    <t>Valverde</t>
  </si>
  <si>
    <t>Vicente Noble</t>
  </si>
  <si>
    <t>Villa Altagracia (San Cristóbal)</t>
  </si>
  <si>
    <t>Yamasá (Monte Plata)</t>
  </si>
  <si>
    <t>MOTOCICLETAS REGISTRADAS</t>
  </si>
  <si>
    <t>MOTOCICLETAS RETENIDAS</t>
  </si>
  <si>
    <t>PERSONAS DETENIDAS</t>
  </si>
  <si>
    <t>PERSONAS REGISTRADAS</t>
  </si>
  <si>
    <t>VEHÍCULOS REGISTRADOS</t>
  </si>
  <si>
    <t>INSTITUCIONES INVOLUCRADAS</t>
  </si>
  <si>
    <t>VEHÍCULOS Y MOTORIZADAS UTILIZADOS</t>
  </si>
  <si>
    <t>PERSONAL MILITAR</t>
  </si>
  <si>
    <t>DISTRIBUCION  (%)</t>
  </si>
  <si>
    <t>OF. SUPERIORES</t>
  </si>
  <si>
    <t>OF. SUBALTERNOS</t>
  </si>
  <si>
    <t>ALISTADOS</t>
  </si>
  <si>
    <t>ERD</t>
  </si>
  <si>
    <t>ARD</t>
  </si>
  <si>
    <t>FARD</t>
  </si>
  <si>
    <t>COCOM</t>
  </si>
  <si>
    <t>FTC-CIUTRAN</t>
  </si>
  <si>
    <t>MOPC</t>
  </si>
  <si>
    <t>CESTUR</t>
  </si>
  <si>
    <t>FUERZA DE AUMENTO</t>
  </si>
  <si>
    <t>TOTAL GENERAL</t>
  </si>
  <si>
    <t>VEHÍCULOS RETENIDOS</t>
  </si>
  <si>
    <t>OFICIALES</t>
  </si>
  <si>
    <t>A PIE</t>
  </si>
  <si>
    <t>MOTORIZADA</t>
  </si>
  <si>
    <t>TOTAL PERSONAL</t>
  </si>
  <si>
    <t>ARMAS DE FABRICACION CASERA</t>
  </si>
  <si>
    <t>ARMAS DE FUEGO OCUPADAS</t>
  </si>
  <si>
    <t>ARMAS DE FUEGO RETENIDAS POR DOCUMENTOS</t>
  </si>
  <si>
    <t>BALANZAS</t>
  </si>
  <si>
    <t>BOCINAS</t>
  </si>
  <si>
    <t>CAJONES</t>
  </si>
  <si>
    <t>CELULARES</t>
  </si>
  <si>
    <t>DINERO EN EFECTIVO</t>
  </si>
  <si>
    <t>EXTRANJEROS DETENIDOS</t>
  </si>
  <si>
    <t>GRAMO DE COCAINA</t>
  </si>
  <si>
    <t>KITIPO</t>
  </si>
  <si>
    <t>MAQUINAS TRAGAMONEDAS</t>
  </si>
  <si>
    <t>MOTOCICLETAS DETENIDAS POR DOCUMENTOS</t>
  </si>
  <si>
    <t>MOTOCICLETAS PARA FINES DE INVESTIGACION</t>
  </si>
  <si>
    <t>MOTOCICLETAS RECUPERADAS</t>
  </si>
  <si>
    <t>PAQUETE DE MARIHUANA</t>
  </si>
  <si>
    <t>PARSONAS RETENIDAS POR PARTICIPACION EN CARRERAS</t>
  </si>
  <si>
    <t>PERSONAS EN-FLAGRANTE DELITO</t>
  </si>
  <si>
    <t>PERSONAS ENVIADAS A FISCALIA</t>
  </si>
  <si>
    <t>PERSONAS REQUISADAS Y DEPURADAS</t>
  </si>
  <si>
    <t>PERSONAS RETENIDAS</t>
  </si>
  <si>
    <t>PERSONAS RETENIDAS FICHADAS</t>
  </si>
  <si>
    <t>PERSONAS RETENIDAS POR SUSTANCIAS CONTROLADAS</t>
  </si>
  <si>
    <t>PORCIONES DE COCAINA</t>
  </si>
  <si>
    <t>PORCIONES DE CRACK</t>
  </si>
  <si>
    <t>PORCIONES DE MARIHUANA</t>
  </si>
  <si>
    <t>PROFUGOS DE LA JUSTICIA</t>
  </si>
  <si>
    <t>RECONOCIDOS DELINCUENTES</t>
  </si>
  <si>
    <t>VEHICULOS DETENIDOS POR DOCUMENTOS</t>
  </si>
  <si>
    <t>VEHICULOS PARA FINES DE INVESTIGACION</t>
  </si>
  <si>
    <t>VEHICULOS REGISTRADOS</t>
  </si>
  <si>
    <t>CANTIDAD DE PUNTOS FIJOS</t>
  </si>
  <si>
    <t>PERSONAL DE SERVICIO DIURNO</t>
  </si>
  <si>
    <t>PERSONAL DE SERVICIO NOCTURNO</t>
  </si>
  <si>
    <t>TOTAL  PERSONAL ENVIADO</t>
  </si>
  <si>
    <t>VEHÍCULOS UTILIZADOS</t>
  </si>
  <si>
    <t>DISTRIBUCION (%)</t>
  </si>
  <si>
    <t>Motocicletas Registradas</t>
  </si>
  <si>
    <t xml:space="preserve">Motocicletas Retenidas </t>
  </si>
  <si>
    <t>Personas Detenidas</t>
  </si>
  <si>
    <t>Personas Registradas</t>
  </si>
  <si>
    <t>Vehiculos Registrados</t>
  </si>
  <si>
    <t>Vehiculos Retenidos</t>
  </si>
  <si>
    <t>Armas de Fuego Retenidas sin Documentos</t>
  </si>
  <si>
    <t>Armas de Fabricación Casera</t>
  </si>
  <si>
    <t>Porción de Cocaina</t>
  </si>
  <si>
    <t>Porción de Marihuana</t>
  </si>
  <si>
    <t>Porción de Crack</t>
  </si>
  <si>
    <t>Armas Blancas Retenidas</t>
  </si>
  <si>
    <t xml:space="preserve">Balanza </t>
  </si>
  <si>
    <t>INSTITUCIONES NVOLUCRADAS</t>
  </si>
  <si>
    <t>PATRULLAS A PIE</t>
  </si>
  <si>
    <t xml:space="preserve">TOTAL PERSONAL </t>
  </si>
  <si>
    <t>CIUTRAN</t>
  </si>
  <si>
    <t>AYUDAS ECONÓMICAS </t>
  </si>
  <si>
    <t xml:space="preserve">RACIONES ALIMENTICIAS </t>
  </si>
  <si>
    <t>ATRACOS</t>
  </si>
  <si>
    <t xml:space="preserve">Relación General del INSUDE sus Escuelas y Academias </t>
  </si>
  <si>
    <t>Facultades</t>
  </si>
  <si>
    <t>Escuelas</t>
  </si>
  <si>
    <t>P.N</t>
  </si>
  <si>
    <t>Extranjeros</t>
  </si>
  <si>
    <t>Civiles</t>
  </si>
  <si>
    <t>Total</t>
  </si>
  <si>
    <t>M</t>
  </si>
  <si>
    <t>F</t>
  </si>
  <si>
    <t>T</t>
  </si>
  <si>
    <t xml:space="preserve">M </t>
  </si>
  <si>
    <t>Facultad de Ciencias para la Seguridad, Defensa y Desarrollo Nacional</t>
  </si>
  <si>
    <t>EGAEE</t>
  </si>
  <si>
    <t>EGDDHHyDIH</t>
  </si>
  <si>
    <t>EGCEMC</t>
  </si>
  <si>
    <t> Facultad de Ciencias Militares</t>
  </si>
  <si>
    <t>AMBC</t>
  </si>
  <si>
    <t>EGEMERD</t>
  </si>
  <si>
    <t>Facultad de Ciencias Navales</t>
  </si>
  <si>
    <t>ANVCWL</t>
  </si>
  <si>
    <t>EGCEMN</t>
  </si>
  <si>
    <t>Facultad de Ciencias Aeronáuticas</t>
  </si>
  <si>
    <t>AAFAFM</t>
  </si>
  <si>
    <t>EGCEMA</t>
  </si>
  <si>
    <t xml:space="preserve">Total femeninos </t>
  </si>
  <si>
    <t xml:space="preserve">Total masculinos </t>
  </si>
  <si>
    <t>Total general de estudiantes para grado, postgrado y educación continua</t>
  </si>
  <si>
    <t>Total Grado y postgrado</t>
  </si>
  <si>
    <t>BRASIL</t>
  </si>
  <si>
    <t>COLOMBIA</t>
  </si>
  <si>
    <t xml:space="preserve">CUBA </t>
  </si>
  <si>
    <t>EL SALVADOR</t>
  </si>
  <si>
    <t>ESTADOS UNIDOS</t>
  </si>
  <si>
    <t>ESPAÑA</t>
  </si>
  <si>
    <t>GUATEMALA</t>
  </si>
  <si>
    <t>ITALIA</t>
  </si>
  <si>
    <t>MEXICO</t>
  </si>
  <si>
    <t>PERU</t>
  </si>
  <si>
    <t>RUSIA</t>
  </si>
  <si>
    <t>VENEZUELA</t>
  </si>
  <si>
    <t>JAMAICA</t>
  </si>
  <si>
    <t>HONDURAS</t>
  </si>
  <si>
    <t>MIDE</t>
  </si>
  <si>
    <t>ARROYO BARRIL</t>
  </si>
  <si>
    <t>ARROYO CANO</t>
  </si>
  <si>
    <t>BANI</t>
  </si>
  <si>
    <t>BARAHONA</t>
  </si>
  <si>
    <t>BOCA DE CACHÓN</t>
  </si>
  <si>
    <t>CASTILLO</t>
  </si>
  <si>
    <t>DUVERGÉ</t>
  </si>
  <si>
    <t>ELIAS PIÑA</t>
  </si>
  <si>
    <t>ENRIQUILLO</t>
  </si>
  <si>
    <t>GASPAR HERNÁNDEZ (MOCA)</t>
  </si>
  <si>
    <t>HATO MAYOR</t>
  </si>
  <si>
    <t>JARABACOA ( LA VEGA)</t>
  </si>
  <si>
    <t>LA CIÉNAGA</t>
  </si>
  <si>
    <t>LA ROMANA</t>
  </si>
  <si>
    <t>LA VEGA</t>
  </si>
  <si>
    <t>LA VICTORIA</t>
  </si>
  <si>
    <t>LAS MATAS DE FARFÁN</t>
  </si>
  <si>
    <t>LOS ALCARRIZOS</t>
  </si>
  <si>
    <t>LOS CASTILLOS</t>
  </si>
  <si>
    <t>LOS PAJONES (NAGUA)</t>
  </si>
  <si>
    <t>MICHES</t>
  </si>
  <si>
    <t>MOCA</t>
  </si>
  <si>
    <t>NAGUA</t>
  </si>
  <si>
    <t>NEYBA</t>
  </si>
  <si>
    <t>PEDERNALES</t>
  </si>
  <si>
    <t>PIMENTEL</t>
  </si>
  <si>
    <t>SAN CRISTÓBAL</t>
  </si>
  <si>
    <t>SAN JOSÉ DE LAS MATAS</t>
  </si>
  <si>
    <t>SAN JOSÉ DE OCOA</t>
  </si>
  <si>
    <t>SAN PEDRO DE MACORIS</t>
  </si>
  <si>
    <t>SANTO DOMINGO ESTE</t>
  </si>
  <si>
    <t>VALLEJUELO</t>
  </si>
  <si>
    <t>VALVERDE MAO</t>
  </si>
  <si>
    <t>YAGUATE (SAN CRISTÓBAL)</t>
  </si>
  <si>
    <t>ESCUELA</t>
  </si>
  <si>
    <t>INSCRITOS</t>
  </si>
  <si>
    <t>ASISTENCIA GENERAL</t>
  </si>
  <si>
    <t>ASISTENTES</t>
  </si>
  <si>
    <t>AUSENCIAS</t>
  </si>
  <si>
    <t>CIVILES</t>
  </si>
  <si>
    <t>MILITARES</t>
  </si>
  <si>
    <t>NACIONALES</t>
  </si>
  <si>
    <t>EXTRANGEROS</t>
  </si>
  <si>
    <t>Coronel ó Cap. de Navío</t>
  </si>
  <si>
    <t>Tte. Coronel ó Cap. de Fragata</t>
  </si>
  <si>
    <t>Mayor ó Cap. de Corbeta</t>
  </si>
  <si>
    <t xml:space="preserve">Capitán ó Ten. de Navío </t>
  </si>
  <si>
    <t>1er.Tte. ó Teniente de Fragata</t>
  </si>
  <si>
    <t>2do.Tte ó Teniente de Corbeta</t>
  </si>
  <si>
    <t>Sargento Mayor</t>
  </si>
  <si>
    <t>Raso  ó Marinero + GM</t>
  </si>
  <si>
    <t xml:space="preserve">Tutoras </t>
  </si>
  <si>
    <t>Tutores</t>
  </si>
  <si>
    <t xml:space="preserve">Viudas </t>
  </si>
  <si>
    <t xml:space="preserve">Viudos </t>
  </si>
  <si>
    <t>DEPARTAMENTO</t>
  </si>
  <si>
    <t>GENERO</t>
  </si>
  <si>
    <t>OF.  SUPERIORES</t>
  </si>
  <si>
    <t>OF.  SUBALTERNOS</t>
  </si>
  <si>
    <t>A/M</t>
  </si>
  <si>
    <t>FAMILIARES</t>
  </si>
  <si>
    <t>MEDICINA GENERAL</t>
  </si>
  <si>
    <t>Etiquetas de fila</t>
  </si>
  <si>
    <t>ENDODONCIA</t>
  </si>
  <si>
    <t>IGUALADOS</t>
  </si>
  <si>
    <t>CIRUGIA EN GENERAL</t>
  </si>
  <si>
    <t>GINECO-OBSTETRICIA</t>
  </si>
  <si>
    <t>MEDICINA INTERNA</t>
  </si>
  <si>
    <t>ODONTOLOGIA</t>
  </si>
  <si>
    <t>PEDIATRIA</t>
  </si>
  <si>
    <t>INGRESOS</t>
  </si>
  <si>
    <t>OFICIALES DEL E.R.D.</t>
  </si>
  <si>
    <t>OFICIALES DE LA  A.R.D.</t>
  </si>
  <si>
    <t>OFICIALES DE LA   F.A.R.D.</t>
  </si>
  <si>
    <t>OFICIALES DE LA P.N.</t>
  </si>
  <si>
    <t>CADETES DEL MIDE Y P.N.</t>
  </si>
  <si>
    <t xml:space="preserve">CIVILES   </t>
  </si>
  <si>
    <t>ALISTADOS E.R.D.</t>
  </si>
  <si>
    <t>ALISTADOS DE LA  A.R.D.</t>
  </si>
  <si>
    <t>ALISTADOS DE LA  F.A.R.D.</t>
  </si>
  <si>
    <t>ALISTADOS DE LA P.N.</t>
  </si>
  <si>
    <t>ASIMILADOS MIDE Y P.N.</t>
  </si>
  <si>
    <t>IGUALADOS MIDE Y P.N.</t>
  </si>
  <si>
    <t>CIVILES FAMILIARES MIEMBROS E.R.D.</t>
  </si>
  <si>
    <t>CIVILES FAMILIARES MIEMBROS DE LA A.R.D..</t>
  </si>
  <si>
    <t>CIVILES FAMILIARES MIEMBROS DE LA F.A.R.D.</t>
  </si>
  <si>
    <t>CIVILES FAMILIARES MIEMBROS DE LA P.N.</t>
  </si>
  <si>
    <t>RETIRADOS Y PENSIONADOS</t>
  </si>
  <si>
    <t>SENASA</t>
  </si>
  <si>
    <t>ACCION CIVICA</t>
  </si>
  <si>
    <t>NACIDOS VIVOS</t>
  </si>
  <si>
    <t xml:space="preserve">NACIDOS MUERTOS </t>
  </si>
  <si>
    <t>LEGRADOS</t>
  </si>
  <si>
    <t>PARTO NATURAL</t>
  </si>
  <si>
    <t>PARTO POR  CESAREA</t>
  </si>
  <si>
    <t>POBLACION ATENDIDA</t>
  </si>
  <si>
    <t>MUJERES PARTURIENTAS</t>
  </si>
  <si>
    <t>DEFUNCIONES</t>
  </si>
  <si>
    <t>Menos de 1</t>
  </si>
  <si>
    <t>15      -     19</t>
  </si>
  <si>
    <t>1     -     4</t>
  </si>
  <si>
    <t>20      -     24</t>
  </si>
  <si>
    <t>5     -     14</t>
  </si>
  <si>
    <t>25      -     29</t>
  </si>
  <si>
    <t>15    -    64</t>
  </si>
  <si>
    <t>15     -     64</t>
  </si>
  <si>
    <t>30      -     34</t>
  </si>
  <si>
    <t>65 y más</t>
  </si>
  <si>
    <t>35 y más</t>
  </si>
  <si>
    <t>IGNORADOS</t>
  </si>
  <si>
    <t>CIRUGIAS. PEDIATRICAS</t>
  </si>
  <si>
    <t>CONSULTAS PEDIATRICAS</t>
  </si>
  <si>
    <t>DEFUNCIONES PERINATO</t>
  </si>
  <si>
    <t>EGRESOS DE PEDIATRIA</t>
  </si>
  <si>
    <t>EMERGENCIAS PEDIATRICAS</t>
  </si>
  <si>
    <t>INGRESOS DE PEDIATRIA</t>
  </si>
  <si>
    <t>INGRESOS DE PERINATOLOGIA</t>
  </si>
  <si>
    <t>NACIMIENTOS DE PERINATOS</t>
  </si>
  <si>
    <t xml:space="preserve">  BACTERIOLOGIA</t>
  </si>
  <si>
    <t xml:space="preserve">  BANCO DE SANGRE</t>
  </si>
  <si>
    <t xml:space="preserve">  ELECTROLITICOS SERICOS Y GASES ARTERIALES</t>
  </si>
  <si>
    <t xml:space="preserve">  HEMATOLOGIA</t>
  </si>
  <si>
    <t xml:space="preserve">  PARASITOLOGIA</t>
  </si>
  <si>
    <t xml:space="preserve">  QUIMICA</t>
  </si>
  <si>
    <t xml:space="preserve">  SEROLOGIA</t>
  </si>
  <si>
    <t xml:space="preserve">  URIANALISIS</t>
  </si>
  <si>
    <t xml:space="preserve">  VIROLOGIA</t>
  </si>
  <si>
    <t>COAGULACION</t>
  </si>
  <si>
    <t xml:space="preserve">PRUEBAS ESPECIALES </t>
  </si>
  <si>
    <t>PENTAVALENTE</t>
  </si>
  <si>
    <t>TDAP</t>
  </si>
  <si>
    <t>VPH</t>
  </si>
  <si>
    <t>BCG</t>
  </si>
  <si>
    <t>DPT</t>
  </si>
  <si>
    <t>SRP</t>
  </si>
  <si>
    <t>HEPATITIS B</t>
  </si>
  <si>
    <t>POLIO IPV</t>
  </si>
  <si>
    <t>POLIO OPV</t>
  </si>
  <si>
    <t>DT</t>
  </si>
  <si>
    <t>NEUMOCOCO</t>
  </si>
  <si>
    <t>ROTAVIRUS</t>
  </si>
  <si>
    <t xml:space="preserve">  NUMERO DE CONSULTAS DE I.T.S.</t>
  </si>
  <si>
    <t xml:space="preserve">  NUMERO DE CONSULTAS PRE-CONSEJERIA</t>
  </si>
  <si>
    <t xml:space="preserve">  NUMEROS DE CHARLAS IMPARTIDAS</t>
  </si>
  <si>
    <t xml:space="preserve">  PACIENTES  MEDICACION  ANTIRRETROVIRAL</t>
  </si>
  <si>
    <t xml:space="preserve">  PACIENTES INGRESADOS VIH- SIDA</t>
  </si>
  <si>
    <t xml:space="preserve">  TOTAL  DE PRUEBAS V.I.H.</t>
  </si>
  <si>
    <t xml:space="preserve">  TOTAL CONSULTA  DE PACIENTES</t>
  </si>
  <si>
    <t xml:space="preserve">  TOTAL DE PRUEBAS ( V.I.H) POSITIVA</t>
  </si>
  <si>
    <t xml:space="preserve"> CONSULTAS POST CONSEJERIA</t>
  </si>
  <si>
    <t>PROCEDIMIENTOS GENERALES</t>
  </si>
  <si>
    <t>PROCEDIMIENTOS DE ODONTOPEDIATRIA</t>
  </si>
  <si>
    <t>PROCEDIMIENTOS DE ORTODONCIA</t>
  </si>
  <si>
    <t>PROCEDIMIENTOS DE PROTESIS</t>
  </si>
  <si>
    <t>PROCEDIMIENTOS DE MAXILO FACIAL</t>
  </si>
  <si>
    <t>CARDIOLOGIA</t>
  </si>
  <si>
    <t>CHEQUEO NIÑOS SANOS</t>
  </si>
  <si>
    <t>CIRUGIA GENERAL</t>
  </si>
  <si>
    <t>CIRUGIA PEDIATRICA</t>
  </si>
  <si>
    <t>CIRUGIA TORAXICA</t>
  </si>
  <si>
    <t>CIRUGIA VASCULAR</t>
  </si>
  <si>
    <t>DERMATOLOGIA</t>
  </si>
  <si>
    <t>DIABETOLOGIA</t>
  </si>
  <si>
    <t>ENDOCRINOLOGIA</t>
  </si>
  <si>
    <t>FISIATRIA</t>
  </si>
  <si>
    <t>GASTROENTEROLOGIA</t>
  </si>
  <si>
    <t>GERIATRIA</t>
  </si>
  <si>
    <t>GINECOLOGIA</t>
  </si>
  <si>
    <t>HEMATOLOGIA</t>
  </si>
  <si>
    <t>MEDICINA FAMILIAR</t>
  </si>
  <si>
    <t>NEUMOLOGIA</t>
  </si>
  <si>
    <t>NEUMOLOGIA PEDIATRICA</t>
  </si>
  <si>
    <t>NEUROCIRUGIA</t>
  </si>
  <si>
    <t>NUTRICION</t>
  </si>
  <si>
    <t>OBSTETRICIA</t>
  </si>
  <si>
    <t>OFTALMOLOGIA</t>
  </si>
  <si>
    <t>ORTOPEDIA</t>
  </si>
  <si>
    <t>OTORRINO</t>
  </si>
  <si>
    <t>PSICOLOGIA</t>
  </si>
  <si>
    <t>PSIQUIATRIA</t>
  </si>
  <si>
    <t>UROLOGIA</t>
  </si>
  <si>
    <t>CONSULTA</t>
  </si>
  <si>
    <t>INGRESO</t>
  </si>
  <si>
    <t xml:space="preserve">CONSULTA </t>
  </si>
  <si>
    <t>PARTO</t>
  </si>
  <si>
    <t>EMERGENCIAS</t>
  </si>
  <si>
    <t>MILITAR</t>
  </si>
  <si>
    <t>CIVIL</t>
  </si>
  <si>
    <t>FAMILIAS DE MILITARES</t>
  </si>
  <si>
    <t>FAMILIAR DE MILITAR</t>
  </si>
  <si>
    <t>MILITAR RETIRADO</t>
  </si>
  <si>
    <t>MILITARES DE OTRA INSTITUCION</t>
  </si>
  <si>
    <t>FAMILIAR/ MILITAR</t>
  </si>
  <si>
    <t>CIRUGIA</t>
  </si>
  <si>
    <t>GINECOBSTETRICIA</t>
  </si>
  <si>
    <t>EGRESOS</t>
  </si>
  <si>
    <t>GINECOOBSTETRICIA</t>
  </si>
  <si>
    <t>GINECO- OBSTETRICIA</t>
  </si>
  <si>
    <t>NORMALES</t>
  </si>
  <si>
    <t>CESÁREAS</t>
  </si>
  <si>
    <t>FALLEC</t>
  </si>
  <si>
    <t>15 - 19</t>
  </si>
  <si>
    <t>15-24 AÑOS</t>
  </si>
  <si>
    <t>20 - 24</t>
  </si>
  <si>
    <t>25- 64 AÑOS</t>
  </si>
  <si>
    <t>25 - 29</t>
  </si>
  <si>
    <t>65 Y + AÑOS</t>
  </si>
  <si>
    <t xml:space="preserve">30 - 34 </t>
  </si>
  <si>
    <t>35 - 39</t>
  </si>
  <si>
    <t>MANO</t>
  </si>
  <si>
    <t>PELVIS</t>
  </si>
  <si>
    <t>SENOS PARANASALES</t>
  </si>
  <si>
    <t>TORAX</t>
  </si>
  <si>
    <t>CRÁNEO</t>
  </si>
  <si>
    <t>COL. LUMBAR</t>
  </si>
  <si>
    <t>FÉMUR</t>
  </si>
  <si>
    <t>COL. CERVICAL</t>
  </si>
  <si>
    <t xml:space="preserve">COL, CER </t>
  </si>
  <si>
    <t xml:space="preserve">COL, DOR </t>
  </si>
  <si>
    <t>EXTREMI INFER</t>
  </si>
  <si>
    <t xml:space="preserve">EXTREMI SUP </t>
  </si>
  <si>
    <t xml:space="preserve">CADETES Y ASP. </t>
  </si>
  <si>
    <t xml:space="preserve">RASO </t>
  </si>
  <si>
    <t>LIBRAS DE AJO</t>
  </si>
  <si>
    <t>WISKI (LITROS)</t>
  </si>
  <si>
    <t>NORTEAMERICANOS</t>
  </si>
  <si>
    <t>Apoyo 9-1-1</t>
  </si>
  <si>
    <t>Apoyo DNCD</t>
  </si>
  <si>
    <t>Asistencia marítima</t>
  </si>
  <si>
    <t>Búsqueda y Rescate// Asistencia</t>
  </si>
  <si>
    <t>Ejercicios Instrucción</t>
  </si>
  <si>
    <t>Migración Ilegal</t>
  </si>
  <si>
    <t>Patrulla y vigilancia</t>
  </si>
  <si>
    <t>Seguridad Marítima</t>
  </si>
  <si>
    <t>INCIDENCIAS EN EL TLA</t>
  </si>
  <si>
    <t>SACOS DE ARROZ (25-125 LIBRAS)</t>
  </si>
  <si>
    <t>SALSA BELLA (SOBRES)</t>
  </si>
  <si>
    <t>RON BAKARA (BOTELLAS DE 750 ML)</t>
  </si>
  <si>
    <t>PACA DE ROPA USADA</t>
  </si>
  <si>
    <t>GALONES DE GASOIL</t>
  </si>
  <si>
    <t>LIBRAS DE MARIHUANA</t>
  </si>
  <si>
    <t>Amber Cove</t>
  </si>
  <si>
    <t xml:space="preserve">Amber Cove </t>
  </si>
  <si>
    <t>CASOS DE ROBO</t>
  </si>
  <si>
    <t xml:space="preserve"> AEROPUERTO INTERNACIONAL JUAN BOSCH</t>
  </si>
  <si>
    <t>INSPECCIÓN CAMIONES DE TRANSPORTAN DE COMBUSTIBLES Y MERCANCÍAS</t>
  </si>
  <si>
    <t>INSPECCIÓN CAMIONES DE DESECHOS OLEOSOS, SLOP, SLUDGE, Y AGUAS DE SENTINA EN LAS INSTALACIONES PORTUARIAS</t>
  </si>
  <si>
    <t xml:space="preserve">ALMACENAMIENTO ILEGAL DE COMBUSTIBLES </t>
  </si>
  <si>
    <t>FALTA DE FACTURA Y/O CONDUCE</t>
  </si>
  <si>
    <t>AMBULACIA</t>
  </si>
  <si>
    <t>GRÚAS</t>
  </si>
  <si>
    <t>NEUMÁTICO</t>
  </si>
  <si>
    <t xml:space="preserve">Armas de Fuego Registradas </t>
  </si>
  <si>
    <t>Dinero Incautado</t>
  </si>
  <si>
    <t>Extranjeros Indocumentados</t>
  </si>
  <si>
    <t>Hookas Incautadas</t>
  </si>
  <si>
    <t>Motocicletas Depuradas</t>
  </si>
  <si>
    <t>Motocicletas Retenidas</t>
  </si>
  <si>
    <t>Multas de Amet</t>
  </si>
  <si>
    <t>Objetos Incautados</t>
  </si>
  <si>
    <t>Personas Depuradas</t>
  </si>
  <si>
    <t>Personas Detenidas con Registro Policiales</t>
  </si>
  <si>
    <t>Pistolas de Juguetes</t>
  </si>
  <si>
    <t xml:space="preserve">Porción de Material desconocido </t>
  </si>
  <si>
    <t>Profugos</t>
  </si>
  <si>
    <t>Vehículos Depurados</t>
  </si>
  <si>
    <t>Vehículos Registrados</t>
  </si>
  <si>
    <t xml:space="preserve">Vehículos Retenidos </t>
  </si>
  <si>
    <t>MATAS DE MARIHUANA</t>
  </si>
  <si>
    <t>PAQUETES DE CRACK</t>
  </si>
  <si>
    <t>PLANTAS DE MUSICA</t>
  </si>
  <si>
    <t>SOLARES INTERVENIDOS POR DESALOJO</t>
  </si>
  <si>
    <t>Extranjeros Indocumentados detenidos</t>
  </si>
  <si>
    <t>MUERTES</t>
  </si>
  <si>
    <t>NOVEDADES</t>
  </si>
  <si>
    <t>FRANCIA</t>
  </si>
  <si>
    <t>CANADA</t>
  </si>
  <si>
    <t>NICARAGUA</t>
  </si>
  <si>
    <t>CHINA</t>
  </si>
  <si>
    <t>PAIS</t>
  </si>
  <si>
    <t>EXTRANJEROS</t>
  </si>
  <si>
    <t>Cabo</t>
  </si>
  <si>
    <t>Total general</t>
  </si>
  <si>
    <t>LABORATORIO CLINICO</t>
  </si>
  <si>
    <t xml:space="preserve">COPROLOGICO </t>
  </si>
  <si>
    <t xml:space="preserve">CREATININA </t>
  </si>
  <si>
    <t xml:space="preserve">FALCEMIA </t>
  </si>
  <si>
    <t xml:space="preserve">GLICEMIA </t>
  </si>
  <si>
    <t>HCG</t>
  </si>
  <si>
    <t xml:space="preserve">SANGRE OCULTA </t>
  </si>
  <si>
    <t xml:space="preserve">TIPIFICACION </t>
  </si>
  <si>
    <t>UREA</t>
  </si>
  <si>
    <t xml:space="preserve">EX. ORINA </t>
  </si>
  <si>
    <t>HEMOGRAMA</t>
  </si>
  <si>
    <t>ACIDO URICO</t>
  </si>
  <si>
    <t>COLESTEROL</t>
  </si>
  <si>
    <t xml:space="preserve">TRIGLICERIDOS </t>
  </si>
  <si>
    <t>HDL</t>
  </si>
  <si>
    <t>LDL</t>
  </si>
  <si>
    <t>FACTOR REUMATICO</t>
  </si>
  <si>
    <t>ERITROSEDIMENTACION</t>
  </si>
  <si>
    <t>ASO</t>
  </si>
  <si>
    <t>MAGNESIO (Mg)</t>
  </si>
  <si>
    <t>CALCIO (Ca)</t>
  </si>
  <si>
    <t>BILIRRUBINA DIRECTA</t>
  </si>
  <si>
    <t>BILIRRUBINA INDIRECTA</t>
  </si>
  <si>
    <t>BILIRRUBINA TOTAL</t>
  </si>
  <si>
    <t>RECUENTO DE PLAQUETA</t>
  </si>
  <si>
    <t>INVESTIGACION DE HEMATOZOARIO</t>
  </si>
  <si>
    <t>LDH</t>
  </si>
  <si>
    <t>HEPATITIS A</t>
  </si>
  <si>
    <t>HEPATITIS C</t>
  </si>
  <si>
    <t>OTORRINOLARINGOLOGIA</t>
  </si>
  <si>
    <t>RELACION  DE CONSULTAS POR CATEGORIA</t>
  </si>
  <si>
    <t>NEFROLOGIA</t>
  </si>
  <si>
    <t>NEUROLOGIA</t>
  </si>
  <si>
    <t>0-1</t>
  </si>
  <si>
    <t>1_4</t>
  </si>
  <si>
    <t>5_14</t>
  </si>
  <si>
    <t>15-64</t>
  </si>
  <si>
    <t>&gt;1 AÑO</t>
  </si>
  <si>
    <t>65 +</t>
  </si>
  <si>
    <t>JULIO</t>
  </si>
  <si>
    <t>AGOSTO</t>
  </si>
  <si>
    <t>SEPTIEMBRE</t>
  </si>
  <si>
    <t>ASIMILADO MIL. CAT. I</t>
  </si>
  <si>
    <t>ASIMILADO MIL. CAT. II</t>
  </si>
  <si>
    <t>ASIMILADO MIL. CAT. III</t>
  </si>
  <si>
    <t>ASIMILADO MIL. CAT. IV</t>
  </si>
  <si>
    <t>ASIMILADO MIL. CAT. V</t>
  </si>
  <si>
    <t>ASIMILADO MIL. CAT. VI</t>
  </si>
  <si>
    <t>ASIMILADO MIL. CAT. VII</t>
  </si>
  <si>
    <t>ASIMILADO MIL. CAT. VIII</t>
  </si>
  <si>
    <t xml:space="preserve">CONSCRIPTOS </t>
  </si>
  <si>
    <t>ASIMILADO MILITAR CAT. VI</t>
  </si>
  <si>
    <t>ASIMILADO MILITAR CAT. VII</t>
  </si>
  <si>
    <t xml:space="preserve">BAJO RENDIMIENTO ACADÉMICO </t>
  </si>
  <si>
    <t xml:space="preserve">TRASLADO A LA FUERZA AÉREA </t>
  </si>
  <si>
    <t xml:space="preserve">ACCIDENTES </t>
  </si>
  <si>
    <t>CAPSULAS PARA PISTOLA</t>
  </si>
  <si>
    <t>ESCOPETAS</t>
  </si>
  <si>
    <t>CARGADOR PARA PISTOLA</t>
  </si>
  <si>
    <t>ARMAS</t>
  </si>
  <si>
    <t>SUSTANCIAS CONTROLADAS</t>
  </si>
  <si>
    <t xml:space="preserve">VEHICULOS </t>
  </si>
  <si>
    <t>HARINA DE TRIGO (PAQ.)</t>
  </si>
  <si>
    <t>HARINA DE TRIGO (SACOS)</t>
  </si>
  <si>
    <t>RON PEQUEÑO (UDS.)</t>
  </si>
  <si>
    <t>UNIDADES DE ANIMALES</t>
  </si>
  <si>
    <t>CLERÉN (GLS.)</t>
  </si>
  <si>
    <t>EXPIRACION DE ALISTAMIENTO (NO REALISTÓ)</t>
  </si>
  <si>
    <t>FRAUDE ACADÉMICO</t>
  </si>
  <si>
    <t>ITALIANO</t>
  </si>
  <si>
    <t>MATRILA EXTRANJERA</t>
  </si>
  <si>
    <t>LANCHA</t>
  </si>
  <si>
    <t>TENIENTE CORONEL</t>
  </si>
  <si>
    <t>RENUNCIA</t>
  </si>
  <si>
    <t>1ER. TENIENTE</t>
  </si>
  <si>
    <t>2DO. TENIENTE</t>
  </si>
  <si>
    <t>RETIRO CON PENSION</t>
  </si>
  <si>
    <t>SENTENCIA CONDENATORIA</t>
  </si>
  <si>
    <t>CANCELADO</t>
  </si>
  <si>
    <t xml:space="preserve">SARGENTO </t>
  </si>
  <si>
    <t>PENSIONADO POR RAZONES DE SALUD</t>
  </si>
  <si>
    <t xml:space="preserve">SEPARADO DE LAS FILAS </t>
  </si>
  <si>
    <t>Usuarios que han bajado a las vías</t>
  </si>
  <si>
    <t xml:space="preserve">BILLETES FALSOS </t>
  </si>
  <si>
    <t>NAC</t>
  </si>
  <si>
    <t>ESTADOUNIDENSES</t>
  </si>
  <si>
    <t>CANADIENSE</t>
  </si>
  <si>
    <t>SAZÓN LÍQUIDO</t>
  </si>
  <si>
    <t>ACEITE SOL DE ORO (MEDIO GALÓN)</t>
  </si>
  <si>
    <t>MANTEQUILLA (LATAS DE 12 ONZAS)</t>
  </si>
  <si>
    <t>ESPAGETTIS Y CODITOS (CAJAS)</t>
  </si>
  <si>
    <t>ACEITE DE PALMA (GARRAFONES)</t>
  </si>
  <si>
    <t>AJIES (SACOS)</t>
  </si>
  <si>
    <t>MANZANAS (UNIDADES)</t>
  </si>
  <si>
    <t>SACOS DE CEBOLLA</t>
  </si>
  <si>
    <t>SACOS DE AZUCAR (25 LIBRAS)</t>
  </si>
  <si>
    <t>AZUCAR (LIBRAS)</t>
  </si>
  <si>
    <t>SACOS DE ARROZ (25 LIBRAS)</t>
  </si>
  <si>
    <t>PRENDAS DE VESTIR</t>
  </si>
  <si>
    <t>SACOS DE ARROZ (55 LIBRAS)</t>
  </si>
  <si>
    <t>SACOS DE HABICHUELA</t>
  </si>
  <si>
    <t>LIBRAS  DE HABICHUELA</t>
  </si>
  <si>
    <t xml:space="preserve">SACOS DE MAIZ </t>
  </si>
  <si>
    <t>PAQUETES DE HARINA DE MAIZ</t>
  </si>
  <si>
    <t>SACOS DE REPOLLO</t>
  </si>
  <si>
    <t>SACOS DE APIO</t>
  </si>
  <si>
    <t>SACOS DE ZANAHORIA</t>
  </si>
  <si>
    <t>SACOS DE PAPA</t>
  </si>
  <si>
    <t>SACOS DE AJIES</t>
  </si>
  <si>
    <t>SACOS DE LECHUGA</t>
  </si>
  <si>
    <t>SACOS DE VEGETALES</t>
  </si>
  <si>
    <t>FUNDAS DE AJIES</t>
  </si>
  <si>
    <t>ACCESORIOS DE CELULARES</t>
  </si>
  <si>
    <t>PAQUETES DE AJIES</t>
  </si>
  <si>
    <t>RON TASTADOU  (BOTELLAS DE 750 ML)</t>
  </si>
  <si>
    <t>SACOS DE BERENGENA</t>
  </si>
  <si>
    <t>RON FLAND  (BOTELLAS DE 750 ML)</t>
  </si>
  <si>
    <t>SACOS DE BATATA</t>
  </si>
  <si>
    <t>RON DORADO  (BOTELLAS DE 750 ML)</t>
  </si>
  <si>
    <t>SACOS DE TAYOTA</t>
  </si>
  <si>
    <t>BULTOS DE ROPA NUEVA</t>
  </si>
  <si>
    <t>SACOS DE POLLO</t>
  </si>
  <si>
    <t>PARES DE ZAPATOS</t>
  </si>
  <si>
    <t>POLLO (UNIDADES)</t>
  </si>
  <si>
    <t>CAJA DE ZAPATOS</t>
  </si>
  <si>
    <t>FUNDA DE TOMATES</t>
  </si>
  <si>
    <t>PAQUETES DE PLATOS DESECHABLES</t>
  </si>
  <si>
    <t>PAQUETES DE PASTA (SPAGUETTIS, CODITOS, FIDEOS)</t>
  </si>
  <si>
    <t>CHAMPAGNE  (BOTELLAS DE 750 ML)</t>
  </si>
  <si>
    <t>PAQUETES DE CHOCOLATE</t>
  </si>
  <si>
    <t>RON LOISE  (BOTELLAS DE 750 ML)</t>
  </si>
  <si>
    <t>BULTOS DE MOCHILAS Y CARTERAS</t>
  </si>
  <si>
    <t>JUGOS (12 ONZAS)</t>
  </si>
  <si>
    <t>CAJA DE ARENQUE</t>
  </si>
  <si>
    <t>ALOE VERA (20 ONZAS)</t>
  </si>
  <si>
    <t>CAJA DE FUNDAS PLÁSTICAS</t>
  </si>
  <si>
    <t>ANIES (BOTELLAS DE 750 ML)</t>
  </si>
  <si>
    <t>CAJA DE TOMATES</t>
  </si>
  <si>
    <t>AGUA(BOTELLAS DE 750 ML)</t>
  </si>
  <si>
    <t>CANASTO DE TOMATES</t>
  </si>
  <si>
    <t>GATORADE (BOTELLAS DE 750 ML)</t>
  </si>
  <si>
    <t>SACOS DE TOMATES</t>
  </si>
  <si>
    <t>SALAMI, JAMONETA(UNIDADES)</t>
  </si>
  <si>
    <t>SALCHICHAS (PAQUETES DE 36 UNIDADES)</t>
  </si>
  <si>
    <t>AVENA (LIBRAS)</t>
  </si>
  <si>
    <t>CHENCHEN (LIBRAS)</t>
  </si>
  <si>
    <t>TRIGO (LIBRAS)</t>
  </si>
  <si>
    <t>SARDINAS (UNIDADES)</t>
  </si>
  <si>
    <t>HARINA (SACOS)</t>
  </si>
  <si>
    <t>MOCHILAS (UNIDADES)</t>
  </si>
  <si>
    <t>PESCADO (CAJAS)</t>
  </si>
  <si>
    <t xml:space="preserve">CAJAS DE SAZONES </t>
  </si>
  <si>
    <t>SACO DE TIERRA ABONADA</t>
  </si>
  <si>
    <t>BULTO DE SONDAS</t>
  </si>
  <si>
    <t>GALÓN DE MELAZA</t>
  </si>
  <si>
    <t>PAQUETES DE MAICENA</t>
  </si>
  <si>
    <t>MALETA DE ACCESORIOS DE CELULARES Y CABLES</t>
  </si>
  <si>
    <t>HUEVOS (UNIDADES)</t>
  </si>
  <si>
    <t>GOMAS USADAS (UNIDADES)</t>
  </si>
  <si>
    <t>FUNDAS DE CAFÉ</t>
  </si>
  <si>
    <t>FUNDAS DE SAL</t>
  </si>
  <si>
    <t>ESCOBILLONES</t>
  </si>
  <si>
    <t>SOPA CHINA</t>
  </si>
  <si>
    <t>SACOS DE FUNDAS DE PAN</t>
  </si>
  <si>
    <t>PAQUETES DE GALLETAS</t>
  </si>
  <si>
    <t>SACO DE GUINEOS</t>
  </si>
  <si>
    <t>SACO DE LIMONES</t>
  </si>
  <si>
    <t>SACOS DE HIELO</t>
  </si>
  <si>
    <t>PAQUETES DE CHORIZO</t>
  </si>
  <si>
    <t>SOBRES DE JUGO EN POLVO</t>
  </si>
  <si>
    <t>FUNDAS DE HIELO</t>
  </si>
  <si>
    <t>FUNDAS DE PAN</t>
  </si>
  <si>
    <t>RACIMOS DE GUINEO</t>
  </si>
  <si>
    <t>FRASCOS DE COCOA</t>
  </si>
  <si>
    <t>PALETAS (UNIDADES)</t>
  </si>
  <si>
    <t>HOJUELAS DE MAIZ (FUNDAS)</t>
  </si>
  <si>
    <t>CUBETAS DE PESCADO</t>
  </si>
  <si>
    <t xml:space="preserve">FRASCOS DE SAZON </t>
  </si>
  <si>
    <t>FUNDAS DE VERDURAS</t>
  </si>
  <si>
    <t>FRASCOS DE MAYONESA</t>
  </si>
  <si>
    <t>FRASCOS DE VINAGRE</t>
  </si>
  <si>
    <t>SACOS DE ABONO</t>
  </si>
  <si>
    <t>FERTILIZANTES, PESTICIDAS Y HERBICIDAS AGRÍCOLAS</t>
  </si>
  <si>
    <t>AFRECHO DE CERDO</t>
  </si>
  <si>
    <t>SACO DE REMOLACHA</t>
  </si>
  <si>
    <t>CUBETAS DE PINTURA</t>
  </si>
  <si>
    <t>SALSA BELLA</t>
  </si>
  <si>
    <t>SAZÓN EN POLVO</t>
  </si>
  <si>
    <t>CATCHUP</t>
  </si>
  <si>
    <t>PALITOS DE QUESO</t>
  </si>
  <si>
    <t>ARMAS DE FUEGO SIN DOCUMENTOS</t>
  </si>
  <si>
    <t>ARMAS DEPORTIVAS2</t>
  </si>
  <si>
    <t>CARTUCHOS 12MM</t>
  </si>
  <si>
    <t>PERDIGONES</t>
  </si>
  <si>
    <t>RIFLE DE PERDIGONES</t>
  </si>
  <si>
    <t>GLP</t>
  </si>
  <si>
    <t>Armas de Fuego Retenidas "Lic. Vencida"</t>
  </si>
  <si>
    <t>Orden De Arresto</t>
  </si>
  <si>
    <t>BOCINAS INCAUTADAS</t>
  </si>
  <si>
    <t>BALANZAS OCUPADAS</t>
  </si>
  <si>
    <t>HOOKAS</t>
  </si>
  <si>
    <t>PAQUETES DE COCAINA</t>
  </si>
  <si>
    <t>PERSONAS RETENIDAS POR DESALOJO</t>
  </si>
  <si>
    <t>VEHICULOS RECUPERADOS</t>
  </si>
  <si>
    <t>COMIPOL</t>
  </si>
  <si>
    <t>Bocina</t>
  </si>
  <si>
    <t xml:space="preserve">CARTAS ATENCIONES MEDICAS </t>
  </si>
  <si>
    <t>ROBOS</t>
  </si>
  <si>
    <t>SUSTRACCIÓN DE ARMAS NO LETALES</t>
  </si>
  <si>
    <t>SUSTRACCIÓN DE ARMAS LETALES</t>
  </si>
  <si>
    <t>ARMAS RECUPERADAS LETALES</t>
  </si>
  <si>
    <t>ARGENTINA</t>
  </si>
  <si>
    <t>COREA</t>
  </si>
  <si>
    <t>INGLATERRA</t>
  </si>
  <si>
    <t>SEXO</t>
  </si>
  <si>
    <t>UNIVERSIDAD ABIERTA PARA ADULTOS UAPA</t>
  </si>
  <si>
    <t>PONTIFICA UN. CAT. MADRE Y MAESTRA PUCMM</t>
  </si>
  <si>
    <t>UNIVERSIDAD DE LA TERCERA EDAD, UTE</t>
  </si>
  <si>
    <t>UNIVERSIDAD IBEROAMERICANA, UNIBE</t>
  </si>
  <si>
    <t>UNIVERSIDAD UCE</t>
  </si>
  <si>
    <t>UNIVERSIDAD DEL CARIBE, UNICARIBE</t>
  </si>
  <si>
    <t>UNIVERSIDAD PSIC. INDUSTRIAL DOM., UPID</t>
  </si>
  <si>
    <t>UNIV. EUGENIO MARIA DE HOSTOS, UNIRENHOS</t>
  </si>
  <si>
    <t>UPID COLEGIO</t>
  </si>
  <si>
    <t>UNICARIBE COLEGIO</t>
  </si>
  <si>
    <t>UNIV. EXPERIMENTAL FELIZ ADAM, UNEFA</t>
  </si>
  <si>
    <t>INST. TECN. DE SANTO DOM., INTEC UNIVERSIDAD</t>
  </si>
  <si>
    <t>INST. TECN. DE SANTO DOMINGO INTEC,  INGLES</t>
  </si>
  <si>
    <t>UNIVERSIDAD UNPHU</t>
  </si>
  <si>
    <t>ALIANZA FRANCESA</t>
  </si>
  <si>
    <t>BOCA DE CACHON</t>
  </si>
  <si>
    <t>DUVERGE</t>
  </si>
  <si>
    <t>LA CIENAGA</t>
  </si>
  <si>
    <t>LAS MATAS DE FARFAN</t>
  </si>
  <si>
    <t>SAN CRISTOBAL</t>
  </si>
  <si>
    <t>SAN JOSE DE LAS MATAS</t>
  </si>
  <si>
    <t>SAN JOSE DE OCOA</t>
  </si>
  <si>
    <t>Sargento A&amp;C</t>
  </si>
  <si>
    <t>OF.GENERALES</t>
  </si>
  <si>
    <t>CADETE O GUARDIAMARINA</t>
  </si>
  <si>
    <t>TGO (AST)</t>
  </si>
  <si>
    <t>TGP (ALT)</t>
  </si>
  <si>
    <t>TOXOPLASMOSIS IGG</t>
  </si>
  <si>
    <t>TOXOPLASMOSIS IGM</t>
  </si>
  <si>
    <t>SIFILI (PRUEBA TREPONEMICA)</t>
  </si>
  <si>
    <t>GAMMA GLUTAMIL TRANSFERASA (GGT)</t>
  </si>
  <si>
    <t>FOSFATASA ALCALINA (FA)</t>
  </si>
  <si>
    <t>NITROGENO UREICO (BUN)</t>
  </si>
  <si>
    <t>INVESTIGACION DE SANGRE OCULTA</t>
  </si>
  <si>
    <t>(en blanco)</t>
  </si>
  <si>
    <t xml:space="preserve">  5    -    14</t>
  </si>
  <si>
    <t>5-14 AÑOS</t>
  </si>
  <si>
    <t>BRAZO</t>
  </si>
  <si>
    <t>HOMBROS</t>
  </si>
  <si>
    <t>MUÑECA</t>
  </si>
  <si>
    <t>ANTE-BRAZOS</t>
  </si>
  <si>
    <t xml:space="preserve">ABDOMEN </t>
  </si>
  <si>
    <t xml:space="preserve">COL. CER </t>
  </si>
  <si>
    <t>COL. DOR.</t>
  </si>
  <si>
    <t xml:space="preserve">UROGRAFIA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</si>
</sst>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FFFFFF"/>
      <name val="Calibri"/>
      <family val="2"/>
    </font>
    <font>
      <sz val="10"/>
      <color rgb="FF000000"/>
      <name val="Times New Roman"/>
      <family val="1"/>
    </font>
    <font>
      <sz val="9"/>
      <name val="Arial"/>
      <family val="2"/>
    </font>
    <font>
      <b/>
      <sz val="13"/>
      <color rgb="FFFFFFFF"/>
      <name val="Calibri"/>
      <family val="2"/>
    </font>
    <font>
      <b/>
      <sz val="13"/>
      <color rgb="FF000000"/>
      <name val="Calibri"/>
      <family val="2"/>
    </font>
    <font>
      <b/>
      <sz val="12"/>
      <name val="Bookman Old Style"/>
      <family val="1"/>
    </font>
    <font>
      <b/>
      <sz val="12"/>
      <name val="Calibri"/>
      <family val="2"/>
      <scheme val="minor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Bookman Old Style"/>
      <family val="1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0"/>
      <color theme="1"/>
      <name val="Times New Roman"/>
    </font>
    <font>
      <sz val="10"/>
      <color theme="1"/>
      <name val="Times New Roman"/>
    </font>
    <font>
      <b/>
      <sz val="10"/>
      <color rgb="FF000000"/>
      <name val="Times New Roman"/>
    </font>
    <font>
      <b/>
      <sz val="10"/>
      <color rgb="FF000000"/>
      <name val="&quot;Times New Roman&quot;"/>
    </font>
    <font>
      <sz val="10"/>
      <color rgb="FF000000"/>
      <name val="Times New Roman"/>
    </font>
    <font>
      <sz val="9"/>
      <color theme="1"/>
      <name val="Calibri"/>
      <family val="2"/>
      <scheme val="minor"/>
    </font>
    <font>
      <b/>
      <sz val="9"/>
      <color theme="1"/>
      <name val="Times New Roman"/>
      <family val="1"/>
    </font>
    <font>
      <b/>
      <sz val="12"/>
      <color rgb="FF000000"/>
      <name val="Arial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indexed="8"/>
      <name val="Calibri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00"/>
      <name val="Times New Roman"/>
      <family val="1"/>
    </font>
    <font>
      <sz val="9"/>
      <name val="Calibri"/>
      <family val="2"/>
      <scheme val="minor"/>
    </font>
    <font>
      <sz val="9"/>
      <color rgb="FF000000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rgb="FF54823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375623"/>
        <bgColor indexed="64"/>
      </patternFill>
    </fill>
    <fill>
      <patternFill patternType="solid">
        <fgColor rgb="FF8EE1F2"/>
        <bgColor indexed="64"/>
      </patternFill>
    </fill>
    <fill>
      <patternFill patternType="solid">
        <fgColor rgb="FFFFFF89"/>
        <bgColor indexed="64"/>
      </patternFill>
    </fill>
    <fill>
      <patternFill patternType="solid">
        <fgColor rgb="FF0988FB"/>
        <bgColor indexed="64"/>
      </patternFill>
    </fill>
    <fill>
      <patternFill patternType="solid">
        <fgColor rgb="FF00319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theme="4" tint="0.79998168889431442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/>
        <bgColor theme="4" tint="0.79998168889431442"/>
      </patternFill>
    </fill>
    <fill>
      <patternFill patternType="solid">
        <fgColor theme="4"/>
        <bgColor indexed="64"/>
      </patternFill>
    </fill>
  </fills>
  <borders count="7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18">
    <xf numFmtId="0" fontId="0" fillId="0" borderId="0" xfId="0"/>
    <xf numFmtId="3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0" fontId="3" fillId="2" borderId="1" xfId="0" applyFont="1" applyFill="1" applyBorder="1" applyAlignment="1">
      <alignment horizont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right" vertical="center" wrapText="1" readingOrder="1"/>
    </xf>
    <xf numFmtId="3" fontId="4" fillId="0" borderId="1" xfId="0" applyNumberFormat="1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/>
    </xf>
    <xf numFmtId="3" fontId="3" fillId="2" borderId="1" xfId="0" applyNumberFormat="1" applyFont="1" applyFill="1" applyBorder="1" applyAlignment="1">
      <alignment horizontal="center" wrapText="1" readingOrder="1"/>
    </xf>
    <xf numFmtId="0" fontId="5" fillId="0" borderId="0" xfId="0" applyFont="1"/>
    <xf numFmtId="0" fontId="6" fillId="3" borderId="1" xfId="0" applyFont="1" applyFill="1" applyBorder="1" applyAlignment="1">
      <alignment horizontal="center" wrapText="1" readingOrder="1"/>
    </xf>
    <xf numFmtId="0" fontId="7" fillId="0" borderId="1" xfId="0" applyFont="1" applyBorder="1" applyAlignment="1">
      <alignment horizontal="left" wrapText="1" readingOrder="1"/>
    </xf>
    <xf numFmtId="0" fontId="7" fillId="0" borderId="1" xfId="0" applyFont="1" applyBorder="1" applyAlignment="1">
      <alignment horizontal="center" vertical="center" wrapText="1" readingOrder="1"/>
    </xf>
    <xf numFmtId="0" fontId="7" fillId="0" borderId="0" xfId="0" applyFont="1" applyFill="1" applyBorder="1" applyAlignment="1">
      <alignment horizontal="center" vertical="center" wrapText="1" readingOrder="1"/>
    </xf>
    <xf numFmtId="0" fontId="7" fillId="0" borderId="1" xfId="0" applyFont="1" applyBorder="1" applyAlignment="1">
      <alignment horizontal="center" wrapText="1" readingOrder="1"/>
    </xf>
    <xf numFmtId="3" fontId="6" fillId="3" borderId="1" xfId="0" applyNumberFormat="1" applyFont="1" applyFill="1" applyBorder="1" applyAlignment="1">
      <alignment horizontal="center" wrapText="1" readingOrder="1"/>
    </xf>
    <xf numFmtId="0" fontId="8" fillId="0" borderId="0" xfId="0" applyFont="1"/>
    <xf numFmtId="0" fontId="9" fillId="4" borderId="1" xfId="0" applyFont="1" applyFill="1" applyBorder="1" applyAlignment="1">
      <alignment horizontal="center" wrapText="1" readingOrder="1"/>
    </xf>
    <xf numFmtId="0" fontId="9" fillId="4" borderId="2" xfId="0" applyFont="1" applyFill="1" applyBorder="1" applyAlignment="1">
      <alignment horizontal="center" wrapText="1" readingOrder="1"/>
    </xf>
    <xf numFmtId="0" fontId="7" fillId="0" borderId="1" xfId="0" applyFont="1" applyBorder="1" applyAlignment="1">
      <alignment horizontal="right" wrapText="1" readingOrder="1"/>
    </xf>
    <xf numFmtId="0" fontId="7" fillId="0" borderId="1" xfId="0" applyFont="1" applyBorder="1" applyAlignment="1">
      <alignment horizontal="right" vertical="center" wrapText="1" readingOrder="1"/>
    </xf>
    <xf numFmtId="3" fontId="7" fillId="0" borderId="1" xfId="0" applyNumberFormat="1" applyFont="1" applyBorder="1" applyAlignment="1">
      <alignment horizontal="right" wrapText="1" readingOrder="1"/>
    </xf>
    <xf numFmtId="3" fontId="7" fillId="0" borderId="1" xfId="0" applyNumberFormat="1" applyFont="1" applyBorder="1" applyAlignment="1">
      <alignment horizontal="right" vertical="center" wrapText="1" readingOrder="1"/>
    </xf>
    <xf numFmtId="0" fontId="7" fillId="0" borderId="4" xfId="0" applyFont="1" applyFill="1" applyBorder="1" applyAlignment="1">
      <alignment horizontal="right" wrapText="1" readingOrder="1"/>
    </xf>
    <xf numFmtId="3" fontId="10" fillId="0" borderId="1" xfId="0" applyNumberFormat="1" applyFont="1" applyBorder="1" applyAlignment="1">
      <alignment horizontal="right" vertical="center" wrapText="1" readingOrder="1"/>
    </xf>
    <xf numFmtId="3" fontId="9" fillId="4" borderId="1" xfId="0" applyNumberFormat="1" applyFont="1" applyFill="1" applyBorder="1" applyAlignment="1">
      <alignment horizontal="right" wrapText="1" readingOrder="1"/>
    </xf>
    <xf numFmtId="0" fontId="11" fillId="0" borderId="5" xfId="0" applyFont="1" applyFill="1" applyBorder="1" applyAlignment="1">
      <alignment horizontal="left" vertical="center" wrapText="1"/>
    </xf>
    <xf numFmtId="1" fontId="11" fillId="0" borderId="6" xfId="0" applyNumberFormat="1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left" vertical="center" wrapText="1"/>
    </xf>
    <xf numFmtId="1" fontId="11" fillId="0" borderId="8" xfId="0" applyNumberFormat="1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left" vertical="center" wrapText="1"/>
    </xf>
    <xf numFmtId="1" fontId="11" fillId="0" borderId="10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left" vertical="center" wrapText="1"/>
    </xf>
    <xf numFmtId="1" fontId="11" fillId="0" borderId="12" xfId="0" applyNumberFormat="1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left" vertical="center" wrapText="1"/>
    </xf>
    <xf numFmtId="1" fontId="11" fillId="0" borderId="14" xfId="0" applyNumberFormat="1" applyFont="1" applyFill="1" applyBorder="1" applyAlignment="1">
      <alignment horizontal="center" vertical="center"/>
    </xf>
    <xf numFmtId="0" fontId="0" fillId="5" borderId="0" xfId="0" applyFill="1"/>
    <xf numFmtId="3" fontId="0" fillId="5" borderId="0" xfId="0" applyNumberFormat="1" applyFill="1"/>
    <xf numFmtId="0" fontId="12" fillId="6" borderId="1" xfId="0" applyFont="1" applyFill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wrapText="1" readingOrder="1"/>
    </xf>
    <xf numFmtId="3" fontId="13" fillId="0" borderId="2" xfId="0" applyNumberFormat="1" applyFont="1" applyBorder="1" applyAlignment="1">
      <alignment horizontal="center" wrapText="1" readingOrder="1"/>
    </xf>
    <xf numFmtId="3" fontId="13" fillId="0" borderId="1" xfId="0" applyNumberFormat="1" applyFont="1" applyBorder="1" applyAlignment="1">
      <alignment horizontal="center" wrapText="1" readingOrder="1"/>
    </xf>
    <xf numFmtId="0" fontId="13" fillId="0" borderId="24" xfId="0" applyFont="1" applyBorder="1" applyAlignment="1">
      <alignment horizontal="center" wrapText="1" readingOrder="1"/>
    </xf>
    <xf numFmtId="3" fontId="13" fillId="0" borderId="24" xfId="0" applyNumberFormat="1" applyFont="1" applyBorder="1" applyAlignment="1">
      <alignment horizontal="center" wrapText="1" readingOrder="1"/>
    </xf>
    <xf numFmtId="0" fontId="13" fillId="0" borderId="3" xfId="0" applyFont="1" applyBorder="1" applyAlignment="1">
      <alignment horizontal="center" wrapText="1" readingOrder="1"/>
    </xf>
    <xf numFmtId="0" fontId="12" fillId="6" borderId="1" xfId="0" applyFont="1" applyFill="1" applyBorder="1" applyAlignment="1">
      <alignment horizontal="center" wrapText="1" readingOrder="1"/>
    </xf>
    <xf numFmtId="3" fontId="12" fillId="6" borderId="1" xfId="0" applyNumberFormat="1" applyFont="1" applyFill="1" applyBorder="1" applyAlignment="1">
      <alignment horizontal="center" wrapText="1" readingOrder="1"/>
    </xf>
    <xf numFmtId="0" fontId="14" fillId="0" borderId="8" xfId="0" applyFont="1" applyFill="1" applyBorder="1" applyAlignment="1">
      <alignment horizontal="center"/>
    </xf>
    <xf numFmtId="3" fontId="15" fillId="0" borderId="8" xfId="0" applyNumberFormat="1" applyFont="1" applyFill="1" applyBorder="1" applyAlignment="1">
      <alignment horizontal="center"/>
    </xf>
    <xf numFmtId="0" fontId="14" fillId="0" borderId="10" xfId="0" applyFont="1" applyFill="1" applyBorder="1" applyAlignment="1">
      <alignment horizontal="center"/>
    </xf>
    <xf numFmtId="3" fontId="0" fillId="0" borderId="0" xfId="0" applyNumberFormat="1" applyAlignment="1">
      <alignment horizontal="left"/>
    </xf>
    <xf numFmtId="0" fontId="17" fillId="0" borderId="17" xfId="0" applyFont="1" applyBorder="1" applyAlignment="1">
      <alignment horizontal="center" wrapText="1" readingOrder="1"/>
    </xf>
    <xf numFmtId="0" fontId="17" fillId="0" borderId="31" xfId="0" applyFont="1" applyBorder="1" applyAlignment="1">
      <alignment horizontal="center" wrapText="1" readingOrder="1"/>
    </xf>
    <xf numFmtId="1" fontId="17" fillId="0" borderId="32" xfId="0" applyNumberFormat="1" applyFont="1" applyBorder="1" applyAlignment="1">
      <alignment horizontal="center" wrapText="1" readingOrder="1"/>
    </xf>
    <xf numFmtId="0" fontId="17" fillId="0" borderId="17" xfId="0" applyFont="1" applyFill="1" applyBorder="1" applyAlignment="1">
      <alignment horizontal="center" wrapText="1" readingOrder="1"/>
    </xf>
    <xf numFmtId="0" fontId="17" fillId="0" borderId="16" xfId="0" applyFont="1" applyBorder="1" applyAlignment="1">
      <alignment horizontal="center" wrapText="1" readingOrder="1"/>
    </xf>
    <xf numFmtId="0" fontId="12" fillId="7" borderId="1" xfId="0" applyFont="1" applyFill="1" applyBorder="1" applyAlignment="1">
      <alignment horizontal="center" vertical="center" wrapText="1" readingOrder="1"/>
    </xf>
    <xf numFmtId="0" fontId="12" fillId="7" borderId="2" xfId="0" applyFont="1" applyFill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wrapText="1" readingOrder="1"/>
    </xf>
    <xf numFmtId="3" fontId="19" fillId="0" borderId="2" xfId="0" applyNumberFormat="1" applyFont="1" applyBorder="1" applyAlignment="1">
      <alignment horizontal="center" wrapText="1" readingOrder="1"/>
    </xf>
    <xf numFmtId="3" fontId="19" fillId="0" borderId="24" xfId="0" applyNumberFormat="1" applyFont="1" applyBorder="1" applyAlignment="1">
      <alignment horizontal="center" wrapText="1" readingOrder="1"/>
    </xf>
    <xf numFmtId="0" fontId="19" fillId="0" borderId="24" xfId="0" applyFont="1" applyBorder="1" applyAlignment="1">
      <alignment horizontal="center" wrapText="1" readingOrder="1"/>
    </xf>
    <xf numFmtId="3" fontId="19" fillId="0" borderId="1" xfId="0" applyNumberFormat="1" applyFont="1" applyBorder="1" applyAlignment="1">
      <alignment horizontal="center" wrapText="1" readingOrder="1"/>
    </xf>
    <xf numFmtId="0" fontId="20" fillId="7" borderId="3" xfId="0" applyFont="1" applyFill="1" applyBorder="1" applyAlignment="1">
      <alignment horizontal="center" wrapText="1" readingOrder="1"/>
    </xf>
    <xf numFmtId="3" fontId="20" fillId="7" borderId="3" xfId="0" applyNumberFormat="1" applyFont="1" applyFill="1" applyBorder="1" applyAlignment="1">
      <alignment horizontal="center" wrapText="1" readingOrder="1"/>
    </xf>
    <xf numFmtId="0" fontId="21" fillId="12" borderId="35" xfId="0" applyFont="1" applyFill="1" applyBorder="1" applyAlignment="1">
      <alignment horizontal="center" vertical="center"/>
    </xf>
    <xf numFmtId="0" fontId="23" fillId="12" borderId="35" xfId="0" applyFont="1" applyFill="1" applyBorder="1" applyAlignment="1">
      <alignment horizontal="center" vertical="center"/>
    </xf>
    <xf numFmtId="0" fontId="24" fillId="12" borderId="35" xfId="0" applyFont="1" applyFill="1" applyBorder="1" applyAlignment="1">
      <alignment horizontal="center"/>
    </xf>
    <xf numFmtId="3" fontId="22" fillId="12" borderId="35" xfId="0" applyNumberFormat="1" applyFont="1" applyFill="1" applyBorder="1" applyAlignment="1">
      <alignment horizontal="center" vertical="center"/>
    </xf>
    <xf numFmtId="3" fontId="25" fillId="12" borderId="35" xfId="0" applyNumberFormat="1" applyFont="1" applyFill="1" applyBorder="1" applyAlignment="1">
      <alignment horizontal="center" vertical="center"/>
    </xf>
    <xf numFmtId="3" fontId="26" fillId="0" borderId="17" xfId="0" applyNumberFormat="1" applyFont="1" applyBorder="1" applyAlignment="1">
      <alignment horizontal="center" vertical="center"/>
    </xf>
    <xf numFmtId="3" fontId="22" fillId="12" borderId="38" xfId="0" applyNumberFormat="1" applyFont="1" applyFill="1" applyBorder="1" applyAlignment="1">
      <alignment horizontal="center" vertical="center"/>
    </xf>
    <xf numFmtId="0" fontId="0" fillId="0" borderId="0" xfId="0" applyFont="1"/>
    <xf numFmtId="0" fontId="1" fillId="0" borderId="0" xfId="0" applyFont="1"/>
    <xf numFmtId="3" fontId="1" fillId="0" borderId="0" xfId="0" applyNumberFormat="1" applyFont="1"/>
    <xf numFmtId="0" fontId="3" fillId="13" borderId="35" xfId="0" applyFont="1" applyFill="1" applyBorder="1" applyAlignment="1">
      <alignment horizontal="center" wrapText="1" readingOrder="1"/>
    </xf>
    <xf numFmtId="0" fontId="29" fillId="0" borderId="35" xfId="0" applyFont="1" applyBorder="1" applyAlignment="1">
      <alignment horizontal="center" wrapText="1" readingOrder="1"/>
    </xf>
    <xf numFmtId="0" fontId="0" fillId="0" borderId="17" xfId="0" applyBorder="1" applyAlignment="1">
      <alignment horizontal="center"/>
    </xf>
    <xf numFmtId="0" fontId="0" fillId="0" borderId="17" xfId="0" applyNumberFormat="1" applyBorder="1"/>
    <xf numFmtId="0" fontId="0" fillId="0" borderId="17" xfId="0" applyBorder="1" applyAlignment="1">
      <alignment horizontal="left"/>
    </xf>
    <xf numFmtId="0" fontId="2" fillId="14" borderId="43" xfId="0" applyFont="1" applyFill="1" applyBorder="1"/>
    <xf numFmtId="0" fontId="0" fillId="5" borderId="44" xfId="0" applyFill="1" applyBorder="1"/>
    <xf numFmtId="0" fontId="0" fillId="5" borderId="0" xfId="0" applyFill="1" applyAlignment="1"/>
    <xf numFmtId="0" fontId="0" fillId="15" borderId="0" xfId="0" applyFill="1" applyAlignment="1">
      <alignment horizontal="left"/>
    </xf>
    <xf numFmtId="0" fontId="0" fillId="15" borderId="0" xfId="0" applyNumberFormat="1" applyFill="1"/>
    <xf numFmtId="0" fontId="0" fillId="5" borderId="0" xfId="0" applyFill="1" applyAlignment="1">
      <alignment horizontal="center"/>
    </xf>
    <xf numFmtId="0" fontId="30" fillId="16" borderId="45" xfId="0" applyFont="1" applyFill="1" applyBorder="1" applyAlignment="1"/>
    <xf numFmtId="0" fontId="30" fillId="16" borderId="46" xfId="0" applyFont="1" applyFill="1" applyBorder="1" applyAlignment="1"/>
    <xf numFmtId="0" fontId="0" fillId="5" borderId="0" xfId="0" applyFill="1" applyAlignment="1">
      <alignment horizontal="center"/>
    </xf>
    <xf numFmtId="0" fontId="16" fillId="17" borderId="29" xfId="0" applyFont="1" applyFill="1" applyBorder="1" applyAlignment="1">
      <alignment horizontal="center" vertical="center" wrapText="1" readingOrder="1"/>
    </xf>
    <xf numFmtId="0" fontId="16" fillId="17" borderId="30" xfId="0" applyFont="1" applyFill="1" applyBorder="1" applyAlignment="1">
      <alignment vertical="center" wrapText="1" readingOrder="1"/>
    </xf>
    <xf numFmtId="0" fontId="18" fillId="17" borderId="15" xfId="0" applyFont="1" applyFill="1" applyBorder="1" applyAlignment="1">
      <alignment horizontal="center" wrapText="1" readingOrder="1"/>
    </xf>
    <xf numFmtId="0" fontId="18" fillId="17" borderId="18" xfId="0" applyFont="1" applyFill="1" applyBorder="1" applyAlignment="1">
      <alignment horizontal="center" wrapText="1" readingOrder="1"/>
    </xf>
    <xf numFmtId="0" fontId="33" fillId="0" borderId="17" xfId="0" applyFont="1" applyBorder="1" applyAlignment="1" applyProtection="1">
      <alignment horizontal="center" vertical="center"/>
      <protection locked="0"/>
    </xf>
    <xf numFmtId="0" fontId="2" fillId="18" borderId="17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2" fillId="18" borderId="55" xfId="0" applyFont="1" applyFill="1" applyBorder="1" applyAlignment="1" applyProtection="1">
      <alignment horizontal="center" vertical="center"/>
      <protection locked="0"/>
    </xf>
    <xf numFmtId="0" fontId="34" fillId="15" borderId="17" xfId="0" applyFont="1" applyFill="1" applyBorder="1" applyProtection="1">
      <protection locked="0"/>
    </xf>
    <xf numFmtId="0" fontId="5" fillId="0" borderId="17" xfId="0" applyFont="1" applyBorder="1" applyAlignment="1" applyProtection="1">
      <alignment horizontal="center" vertical="center"/>
      <protection locked="0"/>
    </xf>
    <xf numFmtId="0" fontId="0" fillId="18" borderId="17" xfId="0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locked="0"/>
    </xf>
    <xf numFmtId="0" fontId="0" fillId="18" borderId="55" xfId="0" applyFill="1" applyBorder="1" applyAlignment="1" applyProtection="1">
      <alignment horizontal="center" vertical="center"/>
      <protection hidden="1"/>
    </xf>
    <xf numFmtId="0" fontId="2" fillId="15" borderId="10" xfId="0" applyFont="1" applyFill="1" applyBorder="1" applyAlignment="1" applyProtection="1">
      <alignment horizontal="center" vertical="center"/>
      <protection hidden="1"/>
    </xf>
    <xf numFmtId="0" fontId="35" fillId="15" borderId="10" xfId="0" applyFont="1" applyFill="1" applyBorder="1" applyAlignment="1" applyProtection="1">
      <alignment horizontal="center" vertical="center"/>
      <protection hidden="1"/>
    </xf>
    <xf numFmtId="0" fontId="5" fillId="15" borderId="17" xfId="0" applyFont="1" applyFill="1" applyBorder="1" applyAlignment="1" applyProtection="1">
      <alignment horizontal="center" vertical="center"/>
      <protection locked="0"/>
    </xf>
    <xf numFmtId="0" fontId="0" fillId="15" borderId="17" xfId="0" applyFill="1" applyBorder="1" applyAlignment="1" applyProtection="1">
      <alignment horizontal="center" vertical="center"/>
      <protection locked="0"/>
    </xf>
    <xf numFmtId="0" fontId="34" fillId="15" borderId="18" xfId="0" applyFont="1" applyFill="1" applyBorder="1" applyProtection="1">
      <protection locked="0"/>
    </xf>
    <xf numFmtId="0" fontId="5" fillId="0" borderId="18" xfId="0" applyFont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33" fillId="8" borderId="56" xfId="0" applyFont="1" applyFill="1" applyBorder="1" applyProtection="1">
      <protection locked="0"/>
    </xf>
    <xf numFmtId="0" fontId="5" fillId="15" borderId="57" xfId="0" applyFont="1" applyFill="1" applyBorder="1" applyAlignment="1" applyProtection="1">
      <alignment horizontal="center" vertical="center"/>
      <protection hidden="1"/>
    </xf>
    <xf numFmtId="0" fontId="33" fillId="8" borderId="58" xfId="0" applyFont="1" applyFill="1" applyBorder="1" applyAlignment="1" applyProtection="1">
      <alignment horizontal="center" vertical="center"/>
      <protection hidden="1"/>
    </xf>
    <xf numFmtId="0" fontId="33" fillId="0" borderId="57" xfId="0" applyFont="1" applyBorder="1" applyAlignment="1" applyProtection="1">
      <alignment horizontal="center" vertical="center"/>
      <protection hidden="1"/>
    </xf>
    <xf numFmtId="0" fontId="33" fillId="8" borderId="59" xfId="0" applyFont="1" applyFill="1" applyBorder="1" applyAlignment="1" applyProtection="1">
      <alignment horizontal="center" vertical="center"/>
      <protection hidden="1"/>
    </xf>
    <xf numFmtId="0" fontId="36" fillId="8" borderId="60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/>
    </xf>
    <xf numFmtId="0" fontId="31" fillId="10" borderId="61" xfId="0" applyFont="1" applyFill="1" applyBorder="1" applyProtection="1">
      <protection locked="0"/>
    </xf>
    <xf numFmtId="0" fontId="31" fillId="10" borderId="45" xfId="0" applyFont="1" applyFill="1" applyBorder="1" applyProtection="1">
      <protection locked="0"/>
    </xf>
    <xf numFmtId="0" fontId="31" fillId="10" borderId="16" xfId="0" applyFont="1" applyFill="1" applyBorder="1" applyProtection="1">
      <protection locked="0"/>
    </xf>
    <xf numFmtId="0" fontId="31" fillId="10" borderId="46" xfId="0" applyFont="1" applyFill="1" applyBorder="1" applyProtection="1">
      <protection locked="0"/>
    </xf>
    <xf numFmtId="0" fontId="31" fillId="10" borderId="15" xfId="0" applyFont="1" applyFill="1" applyBorder="1" applyProtection="1">
      <protection locked="0"/>
    </xf>
    <xf numFmtId="0" fontId="31" fillId="10" borderId="63" xfId="0" applyFont="1" applyFill="1" applyBorder="1" applyProtection="1"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locked="0"/>
    </xf>
    <xf numFmtId="3" fontId="25" fillId="12" borderId="35" xfId="0" applyNumberFormat="1" applyFont="1" applyFill="1" applyBorder="1" applyAlignment="1">
      <alignment horizontal="center"/>
    </xf>
    <xf numFmtId="3" fontId="25" fillId="12" borderId="37" xfId="0" applyNumberFormat="1" applyFont="1" applyFill="1" applyBorder="1" applyAlignment="1">
      <alignment horizontal="center"/>
    </xf>
    <xf numFmtId="3" fontId="25" fillId="12" borderId="0" xfId="0" applyNumberFormat="1" applyFont="1" applyFill="1" applyAlignment="1">
      <alignment horizontal="center"/>
    </xf>
    <xf numFmtId="3" fontId="27" fillId="12" borderId="39" xfId="0" applyNumberFormat="1" applyFont="1" applyFill="1" applyBorder="1" applyAlignment="1">
      <alignment vertical="center" wrapText="1"/>
    </xf>
    <xf numFmtId="3" fontId="27" fillId="12" borderId="36" xfId="0" applyNumberFormat="1" applyFont="1" applyFill="1" applyBorder="1" applyAlignment="1">
      <alignment vertical="center" wrapText="1"/>
    </xf>
    <xf numFmtId="0" fontId="2" fillId="19" borderId="42" xfId="0" applyFont="1" applyFill="1" applyBorder="1"/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0" fontId="12" fillId="6" borderId="19" xfId="0" applyFont="1" applyFill="1" applyBorder="1" applyAlignment="1">
      <alignment horizontal="center" vertical="center" wrapText="1" readingOrder="1"/>
    </xf>
    <xf numFmtId="0" fontId="12" fillId="6" borderId="23" xfId="0" applyFont="1" applyFill="1" applyBorder="1" applyAlignment="1">
      <alignment horizontal="center" vertical="center" wrapText="1" readingOrder="1"/>
    </xf>
    <xf numFmtId="0" fontId="12" fillId="6" borderId="20" xfId="0" applyFont="1" applyFill="1" applyBorder="1" applyAlignment="1">
      <alignment horizontal="center" vertical="center" wrapText="1" readingOrder="1"/>
    </xf>
    <xf numFmtId="0" fontId="12" fillId="6" borderId="21" xfId="0" applyFont="1" applyFill="1" applyBorder="1" applyAlignment="1">
      <alignment horizontal="center" vertical="center" wrapText="1" readingOrder="1"/>
    </xf>
    <xf numFmtId="0" fontId="12" fillId="6" borderId="22" xfId="0" applyFont="1" applyFill="1" applyBorder="1" applyAlignment="1">
      <alignment horizontal="center" vertical="center" wrapText="1" readingOrder="1"/>
    </xf>
    <xf numFmtId="0" fontId="16" fillId="17" borderId="6" xfId="0" applyFont="1" applyFill="1" applyBorder="1" applyAlignment="1">
      <alignment horizontal="center" vertical="center" wrapText="1" readingOrder="1"/>
    </xf>
    <xf numFmtId="0" fontId="16" fillId="17" borderId="14" xfId="0" applyFont="1" applyFill="1" applyBorder="1" applyAlignment="1">
      <alignment horizontal="center" vertical="center" wrapText="1" readingOrder="1"/>
    </xf>
    <xf numFmtId="0" fontId="16" fillId="17" borderId="27" xfId="0" applyFont="1" applyFill="1" applyBorder="1" applyAlignment="1">
      <alignment horizontal="center" vertical="center" wrapText="1" readingOrder="1"/>
    </xf>
    <xf numFmtId="0" fontId="16" fillId="17" borderId="25" xfId="0" applyFont="1" applyFill="1" applyBorder="1" applyAlignment="1">
      <alignment horizontal="center" vertical="center" wrapText="1" readingOrder="1"/>
    </xf>
    <xf numFmtId="0" fontId="16" fillId="17" borderId="9" xfId="0" applyFont="1" applyFill="1" applyBorder="1" applyAlignment="1">
      <alignment horizontal="center" vertical="center" wrapText="1" readingOrder="1"/>
    </xf>
    <xf numFmtId="0" fontId="16" fillId="17" borderId="26" xfId="0" applyFont="1" applyFill="1" applyBorder="1" applyAlignment="1">
      <alignment horizontal="center" vertical="center" wrapText="1" readingOrder="1"/>
    </xf>
    <xf numFmtId="0" fontId="16" fillId="17" borderId="28" xfId="0" applyFont="1" applyFill="1" applyBorder="1" applyAlignment="1">
      <alignment horizontal="center" vertical="center" wrapText="1" readingOrder="1"/>
    </xf>
    <xf numFmtId="0" fontId="12" fillId="7" borderId="19" xfId="0" applyFont="1" applyFill="1" applyBorder="1" applyAlignment="1">
      <alignment horizontal="center" vertical="center" wrapText="1" readingOrder="1"/>
    </xf>
    <xf numFmtId="0" fontId="12" fillId="7" borderId="23" xfId="0" applyFont="1" applyFill="1" applyBorder="1" applyAlignment="1">
      <alignment horizontal="center" vertical="center" wrapText="1" readingOrder="1"/>
    </xf>
    <xf numFmtId="0" fontId="12" fillId="7" borderId="20" xfId="0" applyFont="1" applyFill="1" applyBorder="1" applyAlignment="1">
      <alignment horizontal="center" vertical="center" wrapText="1" readingOrder="1"/>
    </xf>
    <xf numFmtId="0" fontId="12" fillId="7" borderId="21" xfId="0" applyFont="1" applyFill="1" applyBorder="1" applyAlignment="1">
      <alignment horizontal="center" vertical="center" wrapText="1" readingOrder="1"/>
    </xf>
    <xf numFmtId="0" fontId="12" fillId="7" borderId="22" xfId="0" applyFont="1" applyFill="1" applyBorder="1" applyAlignment="1">
      <alignment horizontal="center" vertical="center" wrapText="1" readingOrder="1"/>
    </xf>
    <xf numFmtId="0" fontId="12" fillId="7" borderId="33" xfId="0" applyFont="1" applyFill="1" applyBorder="1" applyAlignment="1">
      <alignment horizontal="center" vertical="center" wrapText="1" readingOrder="1"/>
    </xf>
    <xf numFmtId="0" fontId="33" fillId="9" borderId="16" xfId="0" applyFont="1" applyFill="1" applyBorder="1" applyAlignment="1" applyProtection="1">
      <alignment horizontal="left" vertical="center" wrapText="1"/>
      <protection locked="0"/>
    </xf>
    <xf numFmtId="0" fontId="33" fillId="9" borderId="15" xfId="0" applyFont="1" applyFill="1" applyBorder="1" applyAlignment="1" applyProtection="1">
      <alignment horizontal="left" vertical="center" wrapText="1"/>
      <protection locked="0"/>
    </xf>
    <xf numFmtId="0" fontId="37" fillId="11" borderId="0" xfId="0" applyFont="1" applyFill="1" applyAlignment="1" applyProtection="1">
      <alignment horizontal="center" vertical="center"/>
      <protection locked="0"/>
    </xf>
    <xf numFmtId="0" fontId="37" fillId="11" borderId="62" xfId="0" applyFont="1" applyFill="1" applyBorder="1" applyAlignment="1" applyProtection="1">
      <alignment horizontal="center" vertical="center"/>
      <protection locked="0"/>
    </xf>
    <xf numFmtId="0" fontId="32" fillId="4" borderId="47" xfId="0" applyFont="1" applyFill="1" applyBorder="1" applyAlignment="1" applyProtection="1">
      <alignment horizontal="center"/>
      <protection locked="0"/>
    </xf>
    <xf numFmtId="0" fontId="32" fillId="4" borderId="48" xfId="0" applyFont="1" applyFill="1" applyBorder="1" applyAlignment="1" applyProtection="1">
      <alignment horizontal="center"/>
      <protection locked="0"/>
    </xf>
    <xf numFmtId="0" fontId="32" fillId="4" borderId="49" xfId="0" applyFont="1" applyFill="1" applyBorder="1" applyAlignment="1" applyProtection="1">
      <alignment horizontal="center"/>
      <protection locked="0"/>
    </xf>
    <xf numFmtId="0" fontId="33" fillId="8" borderId="50" xfId="0" applyFont="1" applyFill="1" applyBorder="1" applyAlignment="1" applyProtection="1">
      <alignment horizontal="center" vertical="center"/>
      <protection locked="0"/>
    </xf>
    <xf numFmtId="0" fontId="33" fillId="8" borderId="16" xfId="0" applyFont="1" applyFill="1" applyBorder="1" applyAlignment="1" applyProtection="1">
      <alignment horizontal="center" vertical="center"/>
      <protection locked="0"/>
    </xf>
    <xf numFmtId="0" fontId="33" fillId="8" borderId="51" xfId="0" applyFont="1" applyFill="1" applyBorder="1" applyAlignment="1" applyProtection="1">
      <alignment horizontal="center" vertical="center"/>
      <protection locked="0"/>
    </xf>
    <xf numFmtId="0" fontId="33" fillId="8" borderId="31" xfId="0" applyFont="1" applyFill="1" applyBorder="1" applyAlignment="1" applyProtection="1">
      <alignment horizontal="center" vertical="center"/>
      <protection locked="0"/>
    </xf>
    <xf numFmtId="0" fontId="33" fillId="8" borderId="5" xfId="0" applyFont="1" applyFill="1" applyBorder="1" applyAlignment="1" applyProtection="1">
      <alignment horizontal="center"/>
      <protection locked="0"/>
    </xf>
    <xf numFmtId="0" fontId="33" fillId="8" borderId="52" xfId="0" applyFont="1" applyFill="1" applyBorder="1" applyAlignment="1" applyProtection="1">
      <alignment horizontal="center"/>
      <protection locked="0"/>
    </xf>
    <xf numFmtId="0" fontId="33" fillId="8" borderId="53" xfId="0" applyFont="1" applyFill="1" applyBorder="1" applyAlignment="1" applyProtection="1">
      <alignment horizontal="center"/>
      <protection locked="0"/>
    </xf>
    <xf numFmtId="0" fontId="33" fillId="8" borderId="54" xfId="0" applyFont="1" applyFill="1" applyBorder="1" applyAlignment="1" applyProtection="1">
      <alignment horizontal="center" vertical="center"/>
      <protection locked="0"/>
    </xf>
    <xf numFmtId="0" fontId="33" fillId="8" borderId="8" xfId="0" applyFont="1" applyFill="1" applyBorder="1" applyAlignment="1" applyProtection="1">
      <alignment horizontal="center" vertical="center"/>
      <protection locked="0"/>
    </xf>
    <xf numFmtId="0" fontId="37" fillId="11" borderId="45" xfId="0" applyFont="1" applyFill="1" applyBorder="1" applyAlignment="1" applyProtection="1">
      <alignment horizontal="center" vertical="center"/>
      <protection locked="0"/>
    </xf>
    <xf numFmtId="0" fontId="37" fillId="11" borderId="64" xfId="0" applyFont="1" applyFill="1" applyBorder="1" applyAlignment="1" applyProtection="1">
      <alignment horizontal="center" vertical="center"/>
      <protection locked="0"/>
    </xf>
    <xf numFmtId="0" fontId="3" fillId="13" borderId="39" xfId="0" applyFont="1" applyFill="1" applyBorder="1" applyAlignment="1">
      <alignment horizontal="center" wrapText="1" readingOrder="1"/>
    </xf>
    <xf numFmtId="0" fontId="3" fillId="13" borderId="34" xfId="0" applyFont="1" applyFill="1" applyBorder="1" applyAlignment="1">
      <alignment horizontal="center" wrapText="1" readingOrder="1"/>
    </xf>
    <xf numFmtId="0" fontId="28" fillId="13" borderId="40" xfId="0" applyFont="1" applyFill="1" applyBorder="1" applyAlignment="1">
      <alignment horizontal="center" wrapText="1" readingOrder="1"/>
    </xf>
    <xf numFmtId="0" fontId="28" fillId="13" borderId="41" xfId="0" applyFont="1" applyFill="1" applyBorder="1" applyAlignment="1">
      <alignment horizontal="center" wrapText="1" readingOrder="1"/>
    </xf>
    <xf numFmtId="0" fontId="28" fillId="13" borderId="37" xfId="0" applyFont="1" applyFill="1" applyBorder="1" applyAlignment="1">
      <alignment horizontal="center" wrapText="1" readingOrder="1"/>
    </xf>
    <xf numFmtId="0" fontId="38" fillId="0" borderId="67" xfId="0" applyFont="1" applyBorder="1" applyAlignment="1">
      <alignment horizontal="right" vertical="center"/>
    </xf>
    <xf numFmtId="3" fontId="38" fillId="0" borderId="67" xfId="0" applyNumberFormat="1" applyFont="1" applyBorder="1" applyAlignment="1">
      <alignment horizontal="right" vertical="center"/>
    </xf>
    <xf numFmtId="0" fontId="38" fillId="0" borderId="68" xfId="0" applyFont="1" applyBorder="1" applyAlignment="1">
      <alignment horizontal="right" vertical="center"/>
    </xf>
    <xf numFmtId="3" fontId="7" fillId="0" borderId="4" xfId="0" applyNumberFormat="1" applyFont="1" applyFill="1" applyBorder="1" applyAlignment="1">
      <alignment horizontal="right" wrapText="1" readingOrder="1"/>
    </xf>
    <xf numFmtId="1" fontId="0" fillId="0" borderId="0" xfId="0" applyNumberFormat="1"/>
    <xf numFmtId="0" fontId="17" fillId="0" borderId="69" xfId="0" applyFont="1" applyBorder="1" applyAlignment="1">
      <alignment horizontal="center" wrapText="1" readingOrder="1"/>
    </xf>
    <xf numFmtId="1" fontId="18" fillId="17" borderId="18" xfId="0" applyNumberFormat="1" applyFont="1" applyFill="1" applyBorder="1" applyAlignment="1">
      <alignment horizontal="center" wrapText="1" readingOrder="1"/>
    </xf>
    <xf numFmtId="0" fontId="39" fillId="20" borderId="17" xfId="0" applyFont="1" applyFill="1" applyBorder="1" applyAlignment="1">
      <alignment horizontal="center"/>
    </xf>
    <xf numFmtId="0" fontId="39" fillId="21" borderId="17" xfId="0" applyFont="1" applyFill="1" applyBorder="1" applyAlignment="1">
      <alignment horizontal="center"/>
    </xf>
    <xf numFmtId="0" fontId="40" fillId="12" borderId="35" xfId="0" applyFont="1" applyFill="1" applyBorder="1" applyAlignment="1">
      <alignment horizontal="center" vertical="center"/>
    </xf>
    <xf numFmtId="0" fontId="41" fillId="12" borderId="35" xfId="0" applyFont="1" applyFill="1" applyBorder="1" applyAlignment="1">
      <alignment horizontal="center" vertical="center"/>
    </xf>
    <xf numFmtId="0" fontId="42" fillId="12" borderId="35" xfId="0" applyFont="1" applyFill="1" applyBorder="1" applyAlignment="1">
      <alignment horizontal="center" vertical="center"/>
    </xf>
    <xf numFmtId="0" fontId="42" fillId="12" borderId="35" xfId="0" applyFont="1" applyFill="1" applyBorder="1" applyAlignment="1">
      <alignment horizontal="center"/>
    </xf>
    <xf numFmtId="3" fontId="41" fillId="12" borderId="35" xfId="0" applyNumberFormat="1" applyFont="1" applyFill="1" applyBorder="1" applyAlignment="1">
      <alignment horizontal="center" vertical="center"/>
    </xf>
    <xf numFmtId="3" fontId="10" fillId="12" borderId="35" xfId="0" applyNumberFormat="1" applyFont="1" applyFill="1" applyBorder="1" applyAlignment="1">
      <alignment horizontal="center" vertical="center"/>
    </xf>
    <xf numFmtId="0" fontId="26" fillId="15" borderId="52" xfId="0" applyFont="1" applyFill="1" applyBorder="1" applyAlignment="1">
      <alignment horizontal="center" vertical="center"/>
    </xf>
    <xf numFmtId="0" fontId="43" fillId="15" borderId="31" xfId="0" applyNumberFormat="1" applyFont="1" applyFill="1" applyBorder="1" applyAlignment="1">
      <alignment horizontal="center" vertical="center"/>
    </xf>
    <xf numFmtId="0" fontId="26" fillId="15" borderId="53" xfId="0" applyFont="1" applyFill="1" applyBorder="1" applyAlignment="1">
      <alignment horizontal="center" vertical="center"/>
    </xf>
    <xf numFmtId="0" fontId="26" fillId="15" borderId="31" xfId="0" applyFont="1" applyFill="1" applyBorder="1" applyAlignment="1">
      <alignment horizontal="center" vertical="center"/>
    </xf>
    <xf numFmtId="0" fontId="26" fillId="0" borderId="65" xfId="0" applyFont="1" applyBorder="1" applyAlignment="1">
      <alignment horizontal="center" vertical="center"/>
    </xf>
    <xf numFmtId="0" fontId="26" fillId="15" borderId="17" xfId="0" applyNumberFormat="1" applyFont="1" applyFill="1" applyBorder="1" applyAlignment="1">
      <alignment horizontal="center" vertical="center"/>
    </xf>
    <xf numFmtId="0" fontId="26" fillId="15" borderId="17" xfId="0" applyFont="1" applyFill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43" fillId="15" borderId="17" xfId="0" applyFont="1" applyFill="1" applyBorder="1" applyAlignment="1">
      <alignment horizontal="center"/>
    </xf>
    <xf numFmtId="164" fontId="26" fillId="0" borderId="17" xfId="0" applyNumberFormat="1" applyFont="1" applyBorder="1" applyAlignment="1">
      <alignment horizontal="center" vertical="center"/>
    </xf>
    <xf numFmtId="0" fontId="43" fillId="15" borderId="17" xfId="0" applyNumberFormat="1" applyFont="1" applyFill="1" applyBorder="1" applyAlignment="1">
      <alignment horizontal="center" vertical="center"/>
    </xf>
    <xf numFmtId="3" fontId="10" fillId="12" borderId="37" xfId="0" applyNumberFormat="1" applyFont="1" applyFill="1" applyBorder="1" applyAlignment="1">
      <alignment horizontal="center"/>
    </xf>
    <xf numFmtId="0" fontId="26" fillId="15" borderId="65" xfId="0" applyFont="1" applyFill="1" applyBorder="1" applyAlignment="1">
      <alignment horizontal="center" vertical="center"/>
    </xf>
    <xf numFmtId="3" fontId="41" fillId="12" borderId="38" xfId="0" applyNumberFormat="1" applyFont="1" applyFill="1" applyBorder="1" applyAlignment="1">
      <alignment horizontal="center" vertical="center"/>
    </xf>
    <xf numFmtId="0" fontId="44" fillId="0" borderId="35" xfId="0" applyFont="1" applyBorder="1" applyAlignment="1">
      <alignment horizontal="center" vertical="center"/>
    </xf>
    <xf numFmtId="3" fontId="10" fillId="12" borderId="35" xfId="0" applyNumberFormat="1" applyFont="1" applyFill="1" applyBorder="1" applyAlignment="1">
      <alignment horizontal="center"/>
    </xf>
    <xf numFmtId="3" fontId="41" fillId="12" borderId="0" xfId="0" applyNumberFormat="1" applyFont="1" applyFill="1" applyAlignment="1"/>
    <xf numFmtId="0" fontId="2" fillId="22" borderId="42" xfId="0" applyFont="1" applyFill="1" applyBorder="1"/>
    <xf numFmtId="0" fontId="2" fillId="14" borderId="0" xfId="0" applyFont="1" applyFill="1" applyBorder="1"/>
    <xf numFmtId="0" fontId="19" fillId="23" borderId="55" xfId="0" applyFont="1" applyFill="1" applyBorder="1" applyAlignment="1">
      <alignment horizontal="center" wrapText="1" readingOrder="1"/>
    </xf>
    <xf numFmtId="0" fontId="19" fillId="23" borderId="65" xfId="0" applyFont="1" applyFill="1" applyBorder="1" applyAlignment="1">
      <alignment horizontal="center" wrapText="1" readingOrder="1"/>
    </xf>
    <xf numFmtId="0" fontId="19" fillId="23" borderId="66" xfId="0" applyFont="1" applyFill="1" applyBorder="1" applyAlignment="1">
      <alignment horizontal="center" wrapText="1" readingOrder="1"/>
    </xf>
    <xf numFmtId="0" fontId="19" fillId="23" borderId="17" xfId="0" applyFont="1" applyFill="1" applyBorder="1" applyAlignment="1">
      <alignment horizontal="center" wrapText="1" readingOrder="1"/>
    </xf>
    <xf numFmtId="0" fontId="2" fillId="22" borderId="17" xfId="0" applyFont="1" applyFill="1" applyBorder="1"/>
    <xf numFmtId="0" fontId="2" fillId="14" borderId="43" xfId="0" applyFont="1" applyFill="1" applyBorder="1" applyAlignment="1">
      <alignment horizontal="left"/>
    </xf>
    <xf numFmtId="0" fontId="2" fillId="14" borderId="43" xfId="0" applyNumberFormat="1" applyFont="1" applyFill="1" applyBorder="1"/>
    <xf numFmtId="0" fontId="2" fillId="14" borderId="0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4" Type="http://schemas.openxmlformats.org/officeDocument/2006/relationships/externalLink" Target="externalLinks/externalLink21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2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2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EJÉRCITO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LOS SOLDADOS POR SEXO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SEPTIEMBRE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D9-4373-BD53-D66F007670BD}"/>
              </c:ext>
            </c:extLst>
          </c:dPt>
          <c:dPt>
            <c:idx val="1"/>
            <c:bubble3D val="0"/>
            <c:spPr>
              <a:solidFill>
                <a:srgbClr val="E03EB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D9-4373-BD53-D66F007670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'[2]graf. fuerza'!$F$3:$F$4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'[2]graf. fuerza'!$G$3:$G$4</c:f>
              <c:numCache>
                <c:formatCode>General</c:formatCode>
                <c:ptCount val="2"/>
                <c:pt idx="0">
                  <c:v>26088</c:v>
                </c:pt>
                <c:pt idx="1">
                  <c:v>4120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D9-4373-BD53-D66F0076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NO.7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SUSTANCIAS CONTROLADAS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RETENIDAS POR  MIEMBROS DEL ERD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JULIO-SEPTEIMBRE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5F-4EBB-8948-4F9D20CA7D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SUS'!$A$2</c:f>
              <c:strCache>
                <c:ptCount val="1"/>
                <c:pt idx="0">
                  <c:v>MARIHUANA (PAC. SIN ESP)</c:v>
                </c:pt>
              </c:strCache>
            </c:strRef>
          </c:cat>
          <c:val>
            <c:numRef>
              <c:f>'[2]GRAF SUS'!$B$2</c:f>
              <c:numCache>
                <c:formatCode>General</c:formatCode>
                <c:ptCount val="1"/>
                <c:pt idx="0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F-4EBB-8948-4F9D20CA7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587200"/>
        <c:axId val="315597184"/>
      </c:barChart>
      <c:catAx>
        <c:axId val="31558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597184"/>
        <c:crosses val="autoZero"/>
        <c:auto val="1"/>
        <c:lblAlgn val="ctr"/>
        <c:lblOffset val="100"/>
        <c:noMultiLvlLbl val="0"/>
      </c:catAx>
      <c:valAx>
        <c:axId val="31559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58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PORCENTUAL DE PARTOS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9897900262467191"/>
          <c:y val="1.851851851851851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84854510659634E-2"/>
          <c:y val="0.40590399026208679"/>
          <c:w val="0.81388888888888888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FF-4ECC-89DB-911C26FDFDE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FF-4ECC-89DB-911C26FDFD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'[25]GRAF PARTO'!$A$3:$A$4</c:f>
              <c:strCache>
                <c:ptCount val="2"/>
                <c:pt idx="0">
                  <c:v>NORMALES</c:v>
                </c:pt>
                <c:pt idx="1">
                  <c:v>CESÁREAS</c:v>
                </c:pt>
              </c:strCache>
            </c:strRef>
          </c:cat>
          <c:val>
            <c:numRef>
              <c:f>'[25]GRAF PARTO'!$B$3:$B$4</c:f>
              <c:numCache>
                <c:formatCode>General</c:formatCode>
                <c:ptCount val="2"/>
                <c:pt idx="0">
                  <c:v>25</c:v>
                </c:pt>
                <c:pt idx="1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FF-4ECC-89DB-911C26FD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89-45D2-B77B-6F8A4F1D48E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89-45D2-B77B-6F8A4F1D48E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B89-45D2-B77B-6F8A4F1D48E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89-45D2-B77B-6F8A4F1D48E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89-45D2-B77B-6F8A4F1D48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'[25]GRAF GRUP'!$P$4:$P$8</c:f>
              <c:strCache>
                <c:ptCount val="5"/>
                <c:pt idx="0">
                  <c:v>0-1</c:v>
                </c:pt>
                <c:pt idx="1">
                  <c:v>1_4</c:v>
                </c:pt>
                <c:pt idx="2">
                  <c:v>5_14</c:v>
                </c:pt>
                <c:pt idx="3">
                  <c:v>15-64</c:v>
                </c:pt>
                <c:pt idx="4">
                  <c:v>65 +</c:v>
                </c:pt>
              </c:strCache>
            </c:strRef>
          </c:cat>
          <c:val>
            <c:numRef>
              <c:f>'[25]GRAF GRUP'!$Q$4:$Q$8</c:f>
              <c:numCache>
                <c:formatCode>#,##0</c:formatCode>
                <c:ptCount val="5"/>
                <c:pt idx="0">
                  <c:v>2813</c:v>
                </c:pt>
                <c:pt idx="1">
                  <c:v>3082</c:v>
                </c:pt>
                <c:pt idx="2">
                  <c:v>4669</c:v>
                </c:pt>
                <c:pt idx="3">
                  <c:v>18258</c:v>
                </c:pt>
                <c:pt idx="4">
                  <c:v>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89-45D2-B77B-6F8A4F1D4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355904"/>
        <c:axId val="361357696"/>
      </c:barChart>
      <c:catAx>
        <c:axId val="36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357696"/>
        <c:crosses val="autoZero"/>
        <c:auto val="1"/>
        <c:lblAlgn val="ctr"/>
        <c:lblOffset val="100"/>
        <c:noMultiLvlLbl val="0"/>
      </c:catAx>
      <c:valAx>
        <c:axId val="36135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355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PARTOS REALIZADOS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AD-41F9-9172-470475D8424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BAD-41F9-9172-470475D8424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BAD-41F9-9172-470475D8424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AD-41F9-9172-470475D8424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AD-41F9-9172-470475D842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'[25]GRAF GRUP'!$I$4:$I$8</c:f>
              <c:strCache>
                <c:ptCount val="5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 </c:v>
                </c:pt>
                <c:pt idx="4">
                  <c:v>35 - 39</c:v>
                </c:pt>
              </c:strCache>
            </c:strRef>
          </c:cat>
          <c:val>
            <c:numRef>
              <c:f>'[25]GRAF GRUP'!$J$4:$J$8</c:f>
              <c:numCache>
                <c:formatCode>General</c:formatCode>
                <c:ptCount val="5"/>
                <c:pt idx="0">
                  <c:v>3</c:v>
                </c:pt>
                <c:pt idx="1">
                  <c:v>21</c:v>
                </c:pt>
                <c:pt idx="2">
                  <c:v>17</c:v>
                </c:pt>
                <c:pt idx="3">
                  <c:v>12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AD-41F9-9172-470475D84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935040"/>
        <c:axId val="362936576"/>
      </c:barChart>
      <c:catAx>
        <c:axId val="36293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36576"/>
        <c:crosses val="autoZero"/>
        <c:auto val="1"/>
        <c:lblAlgn val="ctr"/>
        <c:lblOffset val="100"/>
        <c:noMultiLvlLbl val="0"/>
      </c:catAx>
      <c:valAx>
        <c:axId val="36293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3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FALLECIMIENTOS OCURRIDOS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6A-4549-9D1C-584F03ADE19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6A-4549-9D1C-584F03ADE19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B6A-4549-9D1C-584F03ADE1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'[25]GRAF GRUP'!$A$5:$A$9</c:f>
              <c:strCache>
                <c:ptCount val="5"/>
                <c:pt idx="0">
                  <c:v>&gt;1 AÑO</c:v>
                </c:pt>
                <c:pt idx="1">
                  <c:v>5-14 AÑOS</c:v>
                </c:pt>
                <c:pt idx="2">
                  <c:v>15-24 AÑOS</c:v>
                </c:pt>
                <c:pt idx="3">
                  <c:v>25- 64 AÑOS</c:v>
                </c:pt>
                <c:pt idx="4">
                  <c:v>65 Y + AÑOS</c:v>
                </c:pt>
              </c:strCache>
            </c:strRef>
          </c:cat>
          <c:val>
            <c:numRef>
              <c:f>'[25]GRAF GRUP'!$B$5:$B$9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16</c:v>
                </c:pt>
                <c:pt idx="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6A-4549-9D1C-584F03ADE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283584"/>
        <c:axId val="363285120"/>
      </c:barChart>
      <c:catAx>
        <c:axId val="3632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285120"/>
        <c:crosses val="autoZero"/>
        <c:auto val="1"/>
        <c:lblAlgn val="ctr"/>
        <c:lblOffset val="100"/>
        <c:noMultiLvlLbl val="0"/>
      </c:catAx>
      <c:valAx>
        <c:axId val="3632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283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RAYOS X REALIZADOS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 b="1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74-4903-AEEE-644D82E3007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74-4903-AEEE-644D82E3007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F74-4903-AEEE-644D82E3007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74-4903-AEEE-644D82E3007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74-4903-AEEE-644D82E3007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F74-4903-AEEE-644D82E3007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F74-4903-AEEE-644D82E3007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F74-4903-AEEE-644D82E3007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F74-4903-AEEE-644D82E3007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F74-4903-AEEE-644D82E3007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F74-4903-AEEE-644D82E3007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F74-4903-AEEE-644D82E300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'[25]RAYOS X'!$K$4:$K$23</c:f>
              <c:strCache>
                <c:ptCount val="20"/>
                <c:pt idx="0">
                  <c:v>BRAZO</c:v>
                </c:pt>
                <c:pt idx="1">
                  <c:v>HOMBROS</c:v>
                </c:pt>
                <c:pt idx="2">
                  <c:v>MANO</c:v>
                </c:pt>
                <c:pt idx="3">
                  <c:v>MUÑECA</c:v>
                </c:pt>
                <c:pt idx="4">
                  <c:v>PELVIS</c:v>
                </c:pt>
                <c:pt idx="5">
                  <c:v>SENOS PARANASALES</c:v>
                </c:pt>
                <c:pt idx="6">
                  <c:v>TORAX</c:v>
                </c:pt>
                <c:pt idx="7">
                  <c:v>CRÁNEO</c:v>
                </c:pt>
                <c:pt idx="8">
                  <c:v>COL. LUMBAR</c:v>
                </c:pt>
                <c:pt idx="9">
                  <c:v>FÉMUR</c:v>
                </c:pt>
                <c:pt idx="10">
                  <c:v>COL. CERVICAL</c:v>
                </c:pt>
                <c:pt idx="11">
                  <c:v>COL, CER </c:v>
                </c:pt>
                <c:pt idx="12">
                  <c:v>ANTE-BRAZOS</c:v>
                </c:pt>
                <c:pt idx="13">
                  <c:v>ABDOMEN </c:v>
                </c:pt>
                <c:pt idx="14">
                  <c:v>COL. CER </c:v>
                </c:pt>
                <c:pt idx="15">
                  <c:v>COL, DOR </c:v>
                </c:pt>
                <c:pt idx="16">
                  <c:v>COL. DOR.</c:v>
                </c:pt>
                <c:pt idx="17">
                  <c:v>EXTREMI INFER</c:v>
                </c:pt>
                <c:pt idx="18">
                  <c:v>EXTREMI SUP </c:v>
                </c:pt>
                <c:pt idx="19">
                  <c:v>UROGRAFIA </c:v>
                </c:pt>
              </c:strCache>
            </c:strRef>
          </c:cat>
          <c:val>
            <c:numRef>
              <c:f>'[25]RAYOS X'!$L$4:$L$23</c:f>
              <c:numCache>
                <c:formatCode>#,##0</c:formatCode>
                <c:ptCount val="20"/>
                <c:pt idx="0">
                  <c:v>14</c:v>
                </c:pt>
                <c:pt idx="1">
                  <c:v>8287</c:v>
                </c:pt>
                <c:pt idx="2">
                  <c:v>85</c:v>
                </c:pt>
                <c:pt idx="3">
                  <c:v>85</c:v>
                </c:pt>
                <c:pt idx="4">
                  <c:v>65</c:v>
                </c:pt>
                <c:pt idx="5">
                  <c:v>55</c:v>
                </c:pt>
                <c:pt idx="6">
                  <c:v>7918</c:v>
                </c:pt>
                <c:pt idx="7">
                  <c:v>10671</c:v>
                </c:pt>
                <c:pt idx="8">
                  <c:v>6685</c:v>
                </c:pt>
                <c:pt idx="9">
                  <c:v>188</c:v>
                </c:pt>
                <c:pt idx="10">
                  <c:v>41</c:v>
                </c:pt>
                <c:pt idx="11">
                  <c:v>197</c:v>
                </c:pt>
                <c:pt idx="12">
                  <c:v>262</c:v>
                </c:pt>
                <c:pt idx="13">
                  <c:v>72</c:v>
                </c:pt>
                <c:pt idx="14">
                  <c:v>4972</c:v>
                </c:pt>
                <c:pt idx="15">
                  <c:v>3402</c:v>
                </c:pt>
                <c:pt idx="16">
                  <c:v>13</c:v>
                </c:pt>
                <c:pt idx="17">
                  <c:v>4831</c:v>
                </c:pt>
                <c:pt idx="18">
                  <c:v>4610</c:v>
                </c:pt>
                <c:pt idx="19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F74-4903-AEEE-644D82E30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041920"/>
        <c:axId val="363043456"/>
      </c:barChart>
      <c:catAx>
        <c:axId val="3630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043456"/>
        <c:crosses val="autoZero"/>
        <c:auto val="1"/>
        <c:lblAlgn val="ctr"/>
        <c:lblOffset val="100"/>
        <c:noMultiLvlLbl val="0"/>
      </c:catAx>
      <c:valAx>
        <c:axId val="36304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04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VEHÍCULOS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B6-48AC-9832-4582648D84E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B6-48AC-9832-4582648D84E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B6-48AC-9832-4582648D84E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B6-48AC-9832-4582648D84E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B6-48AC-9832-4582648D84E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6B6-48AC-9832-4582648D84E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6B6-48AC-9832-4582648D84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VEHI'!$A$2:$A$8</c:f>
              <c:strCache>
                <c:ptCount val="7"/>
                <c:pt idx="0">
                  <c:v>AUTOBÚS</c:v>
                </c:pt>
                <c:pt idx="1">
                  <c:v>CAMIONES</c:v>
                </c:pt>
                <c:pt idx="2">
                  <c:v>JEEPETAS</c:v>
                </c:pt>
                <c:pt idx="3">
                  <c:v>MINIBÚS</c:v>
                </c:pt>
                <c:pt idx="4">
                  <c:v>MOTOCICLETAS</c:v>
                </c:pt>
                <c:pt idx="5">
                  <c:v>CARROS</c:v>
                </c:pt>
                <c:pt idx="6">
                  <c:v>CAMIONETAS</c:v>
                </c:pt>
              </c:strCache>
            </c:strRef>
          </c:cat>
          <c:val>
            <c:numRef>
              <c:f>'[2]GRAF VEHI'!$B$2:$B$8</c:f>
              <c:numCache>
                <c:formatCode>General</c:formatCode>
                <c:ptCount val="7"/>
                <c:pt idx="0">
                  <c:v>12</c:v>
                </c:pt>
                <c:pt idx="1">
                  <c:v>48</c:v>
                </c:pt>
                <c:pt idx="2">
                  <c:v>33</c:v>
                </c:pt>
                <c:pt idx="3">
                  <c:v>8</c:v>
                </c:pt>
                <c:pt idx="4">
                  <c:v>464</c:v>
                </c:pt>
                <c:pt idx="5">
                  <c:v>27</c:v>
                </c:pt>
                <c:pt idx="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6B6-48AC-9832-4582648D8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956608"/>
        <c:axId val="315962496"/>
      </c:barChart>
      <c:catAx>
        <c:axId val="31595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962496"/>
        <c:crosses val="autoZero"/>
        <c:auto val="1"/>
        <c:lblAlgn val="ctr"/>
        <c:lblOffset val="100"/>
        <c:noMultiLvlLbl val="0"/>
      </c:catAx>
      <c:valAx>
        <c:axId val="31596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956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PRODUCTOS COMESTIBLES                                     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n-US" sz="1000"/>
          </a:p>
        </c:rich>
      </c:tx>
      <c:layout>
        <c:manualLayout>
          <c:xMode val="edge"/>
          <c:yMode val="edge"/>
          <c:x val="0.23929418742586003"/>
          <c:y val="2.360717658168083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0E-4A74-8DD0-7113D89A205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0E-4A74-8DD0-7113D89A205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0E-4A74-8DD0-7113D89A205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0E-4A74-8DD0-7113D89A20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MERC'!$A$3:$A$8</c:f>
              <c:strCache>
                <c:ptCount val="6"/>
                <c:pt idx="0">
                  <c:v>LECHE BONGÚ (UNIDADES)</c:v>
                </c:pt>
                <c:pt idx="1">
                  <c:v>MANTEQUILLA (UDS.)</c:v>
                </c:pt>
                <c:pt idx="2">
                  <c:v>SOPITAS (UNIDADES)</c:v>
                </c:pt>
                <c:pt idx="3">
                  <c:v>HARINA DE TRIGO (PAQ.)</c:v>
                </c:pt>
                <c:pt idx="4">
                  <c:v>LIBRAS DE AJO</c:v>
                </c:pt>
                <c:pt idx="5">
                  <c:v>HARINA DE TRIGO (SACOS)</c:v>
                </c:pt>
              </c:strCache>
            </c:strRef>
          </c:cat>
          <c:val>
            <c:numRef>
              <c:f>'[2]GRAF. MERC'!$B$3:$B$8</c:f>
              <c:numCache>
                <c:formatCode>General</c:formatCode>
                <c:ptCount val="6"/>
                <c:pt idx="0">
                  <c:v>620</c:v>
                </c:pt>
                <c:pt idx="1">
                  <c:v>12</c:v>
                </c:pt>
                <c:pt idx="2">
                  <c:v>71762</c:v>
                </c:pt>
                <c:pt idx="3">
                  <c:v>162</c:v>
                </c:pt>
                <c:pt idx="4">
                  <c:v>409</c:v>
                </c:pt>
                <c:pt idx="5">
                  <c:v>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0E-4A74-8DD0-7113D89A2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062144"/>
        <c:axId val="315063680"/>
      </c:barChart>
      <c:catAx>
        <c:axId val="31506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063680"/>
        <c:crosses val="autoZero"/>
        <c:auto val="1"/>
        <c:lblAlgn val="ctr"/>
        <c:lblOffset val="100"/>
        <c:noMultiLvlLbl val="0"/>
      </c:catAx>
      <c:valAx>
        <c:axId val="31506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06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PRODUCTOS 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MERC'!$G$2:$G$15</c:f>
              <c:strCache>
                <c:ptCount val="14"/>
                <c:pt idx="0">
                  <c:v>CARBÓN VEGETAL (SACOS)</c:v>
                </c:pt>
                <c:pt idx="1">
                  <c:v>PASTA DENTAL (UNIDADES)</c:v>
                </c:pt>
                <c:pt idx="2">
                  <c:v>PERFUME (UNIDADES)</c:v>
                </c:pt>
                <c:pt idx="3">
                  <c:v>POSTE DE MADERA</c:v>
                </c:pt>
                <c:pt idx="4">
                  <c:v>WISKI (LITROS)</c:v>
                </c:pt>
                <c:pt idx="5">
                  <c:v>CREMAS (UNDS)</c:v>
                </c:pt>
                <c:pt idx="6">
                  <c:v>CERVEZAS (UDS.)</c:v>
                </c:pt>
                <c:pt idx="7">
                  <c:v>BEBIDAS ENERGIZANTES (UDS.)</c:v>
                </c:pt>
                <c:pt idx="8">
                  <c:v>RON (UDS.)</c:v>
                </c:pt>
                <c:pt idx="9">
                  <c:v>RON PEQUEÑO (UDS.)</c:v>
                </c:pt>
                <c:pt idx="10">
                  <c:v>CIGARRILLO UNIDADES</c:v>
                </c:pt>
                <c:pt idx="11">
                  <c:v> CLERÉN     (GL.)      </c:v>
                </c:pt>
                <c:pt idx="12">
                  <c:v>UNIDADES DE ANIMALES</c:v>
                </c:pt>
                <c:pt idx="13">
                  <c:v>CLERÉN (GLS.)</c:v>
                </c:pt>
              </c:strCache>
            </c:strRef>
          </c:cat>
          <c:val>
            <c:numRef>
              <c:f>'[2]GRAF. MERC'!$H$2:$H$15</c:f>
              <c:numCache>
                <c:formatCode>General</c:formatCode>
                <c:ptCount val="14"/>
                <c:pt idx="0">
                  <c:v>231</c:v>
                </c:pt>
                <c:pt idx="1">
                  <c:v>131</c:v>
                </c:pt>
                <c:pt idx="2">
                  <c:v>133</c:v>
                </c:pt>
                <c:pt idx="3">
                  <c:v>140</c:v>
                </c:pt>
                <c:pt idx="4">
                  <c:v>9701</c:v>
                </c:pt>
                <c:pt idx="5">
                  <c:v>25</c:v>
                </c:pt>
                <c:pt idx="6">
                  <c:v>1279</c:v>
                </c:pt>
                <c:pt idx="7">
                  <c:v>785</c:v>
                </c:pt>
                <c:pt idx="8">
                  <c:v>366</c:v>
                </c:pt>
                <c:pt idx="10">
                  <c:v>1471800</c:v>
                </c:pt>
                <c:pt idx="11">
                  <c:v>45</c:v>
                </c:pt>
                <c:pt idx="12">
                  <c:v>55</c:v>
                </c:pt>
                <c:pt idx="1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4-40AC-8217-659BC2F03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089664"/>
        <c:axId val="315091200"/>
      </c:barChart>
      <c:catAx>
        <c:axId val="31508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091200"/>
        <c:crosses val="autoZero"/>
        <c:auto val="1"/>
        <c:lblAlgn val="ctr"/>
        <c:lblOffset val="100"/>
        <c:noMultiLvlLbl val="0"/>
      </c:catAx>
      <c:valAx>
        <c:axId val="31509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08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composición PORCENTUAL  por sexo de los soldados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 SEPTIEMBRE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573696320438883"/>
          <c:y val="0.38987228670761526"/>
          <c:w val="0.80032287206461716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B97-4080-A6DC-28B4D4348E5C}"/>
              </c:ext>
            </c:extLst>
          </c:dPt>
          <c:dPt>
            <c:idx val="1"/>
            <c:bubble3D val="0"/>
            <c:spPr>
              <a:solidFill>
                <a:srgbClr val="F12DE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B97-4080-A6DC-28B4D4348E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'[3]graf fuer'!$F$3:$F$4</c:f>
              <c:strCache>
                <c:ptCount val="2"/>
                <c:pt idx="0">
                  <c:v>MASCULINO</c:v>
                </c:pt>
                <c:pt idx="1">
                  <c:v>FEMENUNO</c:v>
                </c:pt>
              </c:strCache>
            </c:strRef>
          </c:cat>
          <c:val>
            <c:numRef>
              <c:f>'[3]graf fuer'!$G$3:$G$4</c:f>
              <c:numCache>
                <c:formatCode>General</c:formatCode>
                <c:ptCount val="2"/>
                <c:pt idx="0">
                  <c:v>10593</c:v>
                </c:pt>
                <c:pt idx="1">
                  <c:v>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97-4080-A6DC-28B4D4348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9A-43E4-BEF2-F7EE1736A3D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9A-43E4-BEF2-F7EE1736A3D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9A-43E4-BEF2-F7EE1736A3D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9A-43E4-BEF2-F7EE1736A3D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9A-43E4-BEF2-F7EE1736A3D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29A-43E4-BEF2-F7EE1736A3D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29A-43E4-BEF2-F7EE1736A3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'[3]graf. baja'!$A$2:$A$8</c:f>
              <c:strCache>
                <c:ptCount val="7"/>
                <c:pt idx="0">
                  <c:v>EXPIRACION DE ALISTAMIENTO (NO REALISTO)</c:v>
                </c:pt>
                <c:pt idx="1">
                  <c:v>FALLECIMIENTO</c:v>
                </c:pt>
                <c:pt idx="2">
                  <c:v>FALTAS GRAVES DEBIDAMENTE COMPROBADAS</c:v>
                </c:pt>
                <c:pt idx="3">
                  <c:v>INADAPTABILIDAD A LA VIDA MILITAR</c:v>
                </c:pt>
                <c:pt idx="4">
                  <c:v>SOLICITUD ACEPTADA</c:v>
                </c:pt>
                <c:pt idx="5">
                  <c:v>EXPIRACION DE ALISTAMIENTO (NO REALISTÓ)</c:v>
                </c:pt>
                <c:pt idx="6">
                  <c:v>FRAUDE ACADÉMICO</c:v>
                </c:pt>
              </c:strCache>
            </c:strRef>
          </c:cat>
          <c:val>
            <c:numRef>
              <c:f>'[3]graf. baja'!$B$2:$B$8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26</c:v>
                </c:pt>
                <c:pt idx="3">
                  <c:v>2</c:v>
                </c:pt>
                <c:pt idx="4">
                  <c:v>17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29A-43E4-BEF2-F7EE1736A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227136"/>
        <c:axId val="289228672"/>
      </c:barChart>
      <c:catAx>
        <c:axId val="28922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228672"/>
        <c:crosses val="autoZero"/>
        <c:auto val="1"/>
        <c:lblAlgn val="ctr"/>
        <c:lblOffset val="100"/>
        <c:noMultiLvlLbl val="0"/>
      </c:catAx>
      <c:valAx>
        <c:axId val="28922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22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POR </a:t>
            </a:r>
            <a:r>
              <a:rPr lang="es-DO" sz="1000" b="1" i="0" baseline="0">
                <a:effectLst/>
              </a:rPr>
              <a:t>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6D-4BDF-9A77-E0D752E2CCE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6D-4BDF-9A77-E0D752E2CCE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26D-4BDF-9A77-E0D752E2CCE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6D-4BDF-9A77-E0D752E2CCE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6D-4BDF-9A77-E0D752E2CC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'[3]graf. baja'!$K$2:$K$10</c:f>
              <c:strCache>
                <c:ptCount val="9"/>
                <c:pt idx="0">
                  <c:v>GUARDIAMARINA 2DO. AÑO</c:v>
                </c:pt>
                <c:pt idx="1">
                  <c:v>GUARDIAMARINA 1ER. AÑO</c:v>
                </c:pt>
                <c:pt idx="2">
                  <c:v>SARGENTO MAYOR</c:v>
                </c:pt>
                <c:pt idx="3">
                  <c:v>SARGENTO</c:v>
                </c:pt>
                <c:pt idx="4">
                  <c:v>CABO</c:v>
                </c:pt>
                <c:pt idx="5">
                  <c:v>MARINERO ESPECIALISTA</c:v>
                </c:pt>
                <c:pt idx="6">
                  <c:v>MARINERO</c:v>
                </c:pt>
                <c:pt idx="7">
                  <c:v>MARINERO AUXILIAR</c:v>
                </c:pt>
                <c:pt idx="8">
                  <c:v>GRUMETE</c:v>
                </c:pt>
              </c:strCache>
            </c:strRef>
          </c:cat>
          <c:val>
            <c:numRef>
              <c:f>'[3]graf. baja'!$L$2:$L$10</c:f>
              <c:numCache>
                <c:formatCode>General</c:formatCode>
                <c:ptCount val="9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12</c:v>
                </c:pt>
                <c:pt idx="5">
                  <c:v>10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6D-4BDF-9A77-E0D752E2C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300480"/>
        <c:axId val="289302016"/>
      </c:barChart>
      <c:catAx>
        <c:axId val="28930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302016"/>
        <c:crosses val="autoZero"/>
        <c:auto val="1"/>
        <c:lblAlgn val="ctr"/>
        <c:lblOffset val="100"/>
        <c:noMultiLvlLbl val="0"/>
      </c:catAx>
      <c:valAx>
        <c:axId val="28930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30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DETENCIONES DE EMBARCACIONES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17-4EF3-88B0-F5F07012DA9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17-4EF3-88B0-F5F07012DA9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017-4EF3-88B0-F5F07012DA9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17-4EF3-88B0-F5F07012DA9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17-4EF3-88B0-F5F07012DA9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017-4EF3-88B0-F5F07012DA9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017-4EF3-88B0-F5F07012DA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'[3]graf. emb'!$A$2:$A$10</c:f>
              <c:strCache>
                <c:ptCount val="9"/>
                <c:pt idx="0">
                  <c:v>CAYUCOS</c:v>
                </c:pt>
                <c:pt idx="1">
                  <c:v>CLANDESTINAS</c:v>
                </c:pt>
                <c:pt idx="2">
                  <c:v>FIBRA DE VIDRIO</c:v>
                </c:pt>
                <c:pt idx="3">
                  <c:v>GO FAST</c:v>
                </c:pt>
                <c:pt idx="4">
                  <c:v>HAITIANAS</c:v>
                </c:pt>
                <c:pt idx="5">
                  <c:v>MATRICULADAS</c:v>
                </c:pt>
                <c:pt idx="6">
                  <c:v>VELERO</c:v>
                </c:pt>
                <c:pt idx="7">
                  <c:v>MATRILA EXTRANJERA</c:v>
                </c:pt>
                <c:pt idx="8">
                  <c:v>LANCHA</c:v>
                </c:pt>
              </c:strCache>
            </c:strRef>
          </c:cat>
          <c:val>
            <c:numRef>
              <c:f>'[3]graf. emb'!$B$2:$B$10</c:f>
              <c:numCache>
                <c:formatCode>General</c:formatCode>
                <c:ptCount val="9"/>
                <c:pt idx="0">
                  <c:v>8</c:v>
                </c:pt>
                <c:pt idx="1">
                  <c:v>72</c:v>
                </c:pt>
                <c:pt idx="2">
                  <c:v>23</c:v>
                </c:pt>
                <c:pt idx="3">
                  <c:v>1</c:v>
                </c:pt>
                <c:pt idx="4">
                  <c:v>1</c:v>
                </c:pt>
                <c:pt idx="5">
                  <c:v>15</c:v>
                </c:pt>
                <c:pt idx="6">
                  <c:v>10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017-4EF3-88B0-F5F07012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962240"/>
        <c:axId val="289964032"/>
      </c:barChart>
      <c:catAx>
        <c:axId val="28996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964032"/>
        <c:crosses val="autoZero"/>
        <c:auto val="1"/>
        <c:lblAlgn val="ctr"/>
        <c:lblOffset val="100"/>
        <c:noMultiLvlLbl val="0"/>
      </c:catAx>
      <c:valAx>
        <c:axId val="28996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96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DETENCIONES DE PERSONAS DE DIFERENTES NACIONALIDADES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6D-4ABF-AC3A-159CD9FF31D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6D-4ABF-AC3A-159CD9FF31D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C6D-4ABF-AC3A-159CD9FF31D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6D-4ABF-AC3A-159CD9FF31D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6D-4ABF-AC3A-159CD9FF31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'[3]graf. emb'!$G$3:$G$7</c:f>
              <c:strCache>
                <c:ptCount val="5"/>
                <c:pt idx="0">
                  <c:v>DOMINICANOS</c:v>
                </c:pt>
                <c:pt idx="1">
                  <c:v>HAITIANOS</c:v>
                </c:pt>
                <c:pt idx="2">
                  <c:v>VENEZOLANOS</c:v>
                </c:pt>
                <c:pt idx="3">
                  <c:v>ITALIANO</c:v>
                </c:pt>
                <c:pt idx="4">
                  <c:v>NORTEAMERICANOS</c:v>
                </c:pt>
              </c:strCache>
            </c:strRef>
          </c:cat>
          <c:val>
            <c:numRef>
              <c:f>'[3]graf. emb'!$H$3:$H$7</c:f>
              <c:numCache>
                <c:formatCode>General</c:formatCode>
                <c:ptCount val="5"/>
                <c:pt idx="0">
                  <c:v>889</c:v>
                </c:pt>
                <c:pt idx="1">
                  <c:v>99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6D-4ABF-AC3A-159CD9FF3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283904"/>
        <c:axId val="290285440"/>
      </c:barChart>
      <c:catAx>
        <c:axId val="29028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85440"/>
        <c:crosses val="autoZero"/>
        <c:auto val="1"/>
        <c:lblAlgn val="ctr"/>
        <c:lblOffset val="100"/>
        <c:noMultiLvlLbl val="0"/>
      </c:catAx>
      <c:valAx>
        <c:axId val="29028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83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NO.7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MISIONES MARÍTIMAS SEGÚN MOTIVO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JULIO-SEPTIEMBRE 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20-4AF3-9945-3BC8E24EC51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20-4AF3-9945-3BC8E24EC51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720-4AF3-9945-3BC8E24EC5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20-4AF3-9945-3BC8E24EC5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MISONES'!$A$2:$A$9</c:f>
              <c:strCache>
                <c:ptCount val="8"/>
                <c:pt idx="0">
                  <c:v>Apoyo 9-1-1</c:v>
                </c:pt>
                <c:pt idx="1">
                  <c:v>Apoyo DNCD</c:v>
                </c:pt>
                <c:pt idx="2">
                  <c:v>Asistencia marítima</c:v>
                </c:pt>
                <c:pt idx="3">
                  <c:v>Búsqueda y Rescate// Asistencia</c:v>
                </c:pt>
                <c:pt idx="4">
                  <c:v>Ejercicios Instrucción</c:v>
                </c:pt>
                <c:pt idx="5">
                  <c:v>Migración Ilegal</c:v>
                </c:pt>
                <c:pt idx="6">
                  <c:v>Patrulla y vigilancia</c:v>
                </c:pt>
                <c:pt idx="7">
                  <c:v>Seguridad Marítima</c:v>
                </c:pt>
              </c:strCache>
            </c:strRef>
          </c:cat>
          <c:val>
            <c:numRef>
              <c:f>'[3]GRAF MISONES'!$B$2:$B$9</c:f>
              <c:numCache>
                <c:formatCode>General</c:formatCode>
                <c:ptCount val="8"/>
                <c:pt idx="0">
                  <c:v>14</c:v>
                </c:pt>
                <c:pt idx="1">
                  <c:v>77</c:v>
                </c:pt>
                <c:pt idx="2">
                  <c:v>37</c:v>
                </c:pt>
                <c:pt idx="3">
                  <c:v>1</c:v>
                </c:pt>
                <c:pt idx="4">
                  <c:v>7</c:v>
                </c:pt>
                <c:pt idx="5">
                  <c:v>32</c:v>
                </c:pt>
                <c:pt idx="6">
                  <c:v>112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20-4AF3-9945-3BC8E24EC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180288"/>
        <c:axId val="289186176"/>
      </c:barChart>
      <c:catAx>
        <c:axId val="28918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186176"/>
        <c:crosses val="autoZero"/>
        <c:auto val="1"/>
        <c:lblAlgn val="ctr"/>
        <c:lblOffset val="100"/>
        <c:noMultiLvlLbl val="0"/>
      </c:catAx>
      <c:valAx>
        <c:axId val="28918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18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GRÁFICO NO.2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EJÉRCITO DE  REPÚBLICA DOMINICANA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RELACIÓN DE INGRESOS AL  ERD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200" b="1" i="0" baseline="0">
                <a:effectLst/>
              </a:rPr>
              <a:t>JULIO-SEPTIEMBRE 2023</a:t>
            </a:r>
            <a:endParaRPr lang="en-US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A3-4F89-970D-E917A1F9B3E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A3-4F89-970D-E917A1F9B3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ING'!$A$2:$A$9</c:f>
              <c:strCache>
                <c:ptCount val="8"/>
                <c:pt idx="0">
                  <c:v>CABO</c:v>
                </c:pt>
                <c:pt idx="1">
                  <c:v>RASO</c:v>
                </c:pt>
                <c:pt idx="2">
                  <c:v>ASIMILADO MILITAR</c:v>
                </c:pt>
                <c:pt idx="3">
                  <c:v>CONSCRIPTOS </c:v>
                </c:pt>
                <c:pt idx="4">
                  <c:v>ASIMILADO MILITAR CAT. VI</c:v>
                </c:pt>
                <c:pt idx="5">
                  <c:v>ASIMILADO MIL. CAT. VII</c:v>
                </c:pt>
                <c:pt idx="6">
                  <c:v>ASIMILADO MILITAR CAT. VII</c:v>
                </c:pt>
                <c:pt idx="7">
                  <c:v>ASIMILADO MIL. CAT. VIII</c:v>
                </c:pt>
              </c:strCache>
            </c:strRef>
          </c:cat>
          <c:val>
            <c:numRef>
              <c:f>'[2]GRAF ING'!$B$2:$B$9</c:f>
              <c:numCache>
                <c:formatCode>General</c:formatCode>
                <c:ptCount val="8"/>
                <c:pt idx="0">
                  <c:v>1</c:v>
                </c:pt>
                <c:pt idx="1">
                  <c:v>27</c:v>
                </c:pt>
                <c:pt idx="2">
                  <c:v>32</c:v>
                </c:pt>
                <c:pt idx="3">
                  <c:v>981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A3-4F89-970D-E917A1F9B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165888"/>
        <c:axId val="314167680"/>
      </c:barChart>
      <c:catAx>
        <c:axId val="31416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167680"/>
        <c:crosses val="autoZero"/>
        <c:auto val="1"/>
        <c:lblAlgn val="ctr"/>
        <c:lblOffset val="100"/>
        <c:noMultiLvlLbl val="0"/>
      </c:catAx>
      <c:valAx>
        <c:axId val="31416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16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DEL  PERSONAL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SEPTIEMBRE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42-424A-A392-20E16DBD6CCB}"/>
              </c:ext>
            </c:extLst>
          </c:dPt>
          <c:dPt>
            <c:idx val="1"/>
            <c:bubble3D val="0"/>
            <c:spPr>
              <a:solidFill>
                <a:srgbClr val="E638C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42-424A-A392-20E16DBD6C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'[4]GRAF. FUER'!$G$2:$G$3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'[4]GRAF. FUER'!$H$2:$H$3</c:f>
              <c:numCache>
                <c:formatCode>General</c:formatCode>
                <c:ptCount val="2"/>
                <c:pt idx="0">
                  <c:v>13702</c:v>
                </c:pt>
                <c:pt idx="1">
                  <c:v>4660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42-424A-A392-20E16DBD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INGRESOS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RANGO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92-487F-862A-2FE517FAB46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92-487F-862A-2FE517FAB4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'[4]graf ing'!$A$2:$A$4</c:f>
              <c:strCache>
                <c:ptCount val="3"/>
                <c:pt idx="0">
                  <c:v>RASO</c:v>
                </c:pt>
                <c:pt idx="1">
                  <c:v>CONSCRIPTO</c:v>
                </c:pt>
                <c:pt idx="2">
                  <c:v>EMP. DE CONT. TEMP.</c:v>
                </c:pt>
              </c:strCache>
            </c:strRef>
          </c:cat>
          <c:val>
            <c:numRef>
              <c:f>'[4]graf ing'!$B$2:$B$4</c:f>
              <c:numCache>
                <c:formatCode>General</c:formatCode>
                <c:ptCount val="3"/>
                <c:pt idx="0">
                  <c:v>17</c:v>
                </c:pt>
                <c:pt idx="1">
                  <c:v>305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92-487F-862A-2FE517FAB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881536"/>
        <c:axId val="296891520"/>
      </c:barChart>
      <c:catAx>
        <c:axId val="29688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891520"/>
        <c:crosses val="autoZero"/>
        <c:auto val="1"/>
        <c:lblAlgn val="ctr"/>
        <c:lblOffset val="100"/>
        <c:noMultiLvlLbl val="0"/>
      </c:catAx>
      <c:valAx>
        <c:axId val="29689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881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MOTIVO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n-US" sz="1000" b="0" i="0" baseline="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1D-498A-B2DA-981571C6635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1D-498A-B2DA-981571C6635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01D-498A-B2DA-981571C6635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1D-498A-B2DA-981571C6635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1D-498A-B2DA-981571C6635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01D-498A-B2DA-981571C6635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01D-498A-B2DA-981571C6635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01D-498A-B2DA-981571C663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'[4]GRAF BAJ'!$A$2:$A$13</c:f>
              <c:strCache>
                <c:ptCount val="12"/>
                <c:pt idx="0">
                  <c:v>FALTA GRAVE DEBIDAMENTE COMPROBADA</c:v>
                </c:pt>
                <c:pt idx="1">
                  <c:v>NO ADAPTARSE A LA VIDA MILITAR</c:v>
                </c:pt>
                <c:pt idx="2">
                  <c:v>RENUNCIA</c:v>
                </c:pt>
                <c:pt idx="3">
                  <c:v>RESCISION DE CONTRATO DE TRABAJO</c:v>
                </c:pt>
                <c:pt idx="4">
                  <c:v>SEPARADO DE LAS FILAS</c:v>
                </c:pt>
                <c:pt idx="5">
                  <c:v>SOLICITUD ACEPTADA</c:v>
                </c:pt>
                <c:pt idx="6">
                  <c:v>RETIRO CON PENSION</c:v>
                </c:pt>
                <c:pt idx="7">
                  <c:v>SENTENCIA CONDENATORIA</c:v>
                </c:pt>
                <c:pt idx="8">
                  <c:v>CANCELADO</c:v>
                </c:pt>
                <c:pt idx="9">
                  <c:v>BAJO NIVEL DE DESEMPEÑO</c:v>
                </c:pt>
                <c:pt idx="10">
                  <c:v>PENSIONADO POR RAZONES DE SALUD</c:v>
                </c:pt>
                <c:pt idx="11">
                  <c:v>SEPARADO DE LAS FILAS </c:v>
                </c:pt>
              </c:strCache>
            </c:strRef>
          </c:cat>
          <c:val>
            <c:numRef>
              <c:f>'[4]GRAF BAJ'!$B$2:$B$13</c:f>
              <c:numCache>
                <c:formatCode>General</c:formatCode>
                <c:ptCount val="12"/>
                <c:pt idx="0">
                  <c:v>62</c:v>
                </c:pt>
                <c:pt idx="1">
                  <c:v>17</c:v>
                </c:pt>
                <c:pt idx="2">
                  <c:v>7</c:v>
                </c:pt>
                <c:pt idx="3">
                  <c:v>8</c:v>
                </c:pt>
                <c:pt idx="4">
                  <c:v>4</c:v>
                </c:pt>
                <c:pt idx="5">
                  <c:v>36</c:v>
                </c:pt>
                <c:pt idx="6">
                  <c:v>9</c:v>
                </c:pt>
                <c:pt idx="7">
                  <c:v>1</c:v>
                </c:pt>
                <c:pt idx="8">
                  <c:v>8</c:v>
                </c:pt>
                <c:pt idx="9">
                  <c:v>15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01D-498A-B2DA-981571C66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399232"/>
        <c:axId val="296400768"/>
      </c:barChart>
      <c:catAx>
        <c:axId val="29639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400768"/>
        <c:crosses val="autoZero"/>
        <c:auto val="1"/>
        <c:lblAlgn val="ctr"/>
        <c:lblOffset val="100"/>
        <c:noMultiLvlLbl val="0"/>
      </c:catAx>
      <c:valAx>
        <c:axId val="29640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399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RANGO</a:t>
            </a:r>
            <a:r>
              <a:rPr lang="es-DO" sz="1000" b="0" i="0" baseline="0">
                <a:effectLst/>
              </a:rPr>
              <a:t>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4A-44C9-9E19-95946BF18BF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4A-44C9-9E19-95946BF18BF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C4A-44C9-9E19-95946BF18BF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4A-44C9-9E19-95946BF18BF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4A-44C9-9E19-95946BF18BF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C4A-44C9-9E19-95946BF18BF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C4A-44C9-9E19-95946BF18B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'[4]GRAF BAJ'!$F$2:$F$14</c:f>
              <c:strCache>
                <c:ptCount val="13"/>
                <c:pt idx="0">
                  <c:v>CORONEL</c:v>
                </c:pt>
                <c:pt idx="1">
                  <c:v>TENIENTE CORONEL</c:v>
                </c:pt>
                <c:pt idx="2">
                  <c:v>MAYOR</c:v>
                </c:pt>
                <c:pt idx="3">
                  <c:v>CAPITÁN</c:v>
                </c:pt>
                <c:pt idx="4">
                  <c:v>1ER. TENIENTE</c:v>
                </c:pt>
                <c:pt idx="5">
                  <c:v>2DO. TENIENTE</c:v>
                </c:pt>
                <c:pt idx="6">
                  <c:v>CADETE</c:v>
                </c:pt>
                <c:pt idx="7">
                  <c:v>SARGENTO MAYOR</c:v>
                </c:pt>
                <c:pt idx="8">
                  <c:v>SARGENTO </c:v>
                </c:pt>
                <c:pt idx="9">
                  <c:v>CABO</c:v>
                </c:pt>
                <c:pt idx="10">
                  <c:v>RASO</c:v>
                </c:pt>
                <c:pt idx="11">
                  <c:v>ASIMILADO MILITAR</c:v>
                </c:pt>
                <c:pt idx="12">
                  <c:v>EMP. CONTR. TMP.</c:v>
                </c:pt>
              </c:strCache>
            </c:strRef>
          </c:cat>
          <c:val>
            <c:numRef>
              <c:f>'[4]GRAF BAJ'!$G$2:$G$14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7</c:v>
                </c:pt>
                <c:pt idx="7">
                  <c:v>3</c:v>
                </c:pt>
                <c:pt idx="8">
                  <c:v>7</c:v>
                </c:pt>
                <c:pt idx="9">
                  <c:v>16</c:v>
                </c:pt>
                <c:pt idx="10">
                  <c:v>105</c:v>
                </c:pt>
                <c:pt idx="11">
                  <c:v>12</c:v>
                </c:pt>
                <c:pt idx="1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C4A-44C9-9E19-95946BF18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468480"/>
        <c:axId val="296470016"/>
      </c:barChart>
      <c:catAx>
        <c:axId val="29646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470016"/>
        <c:crosses val="autoZero"/>
        <c:auto val="1"/>
        <c:lblAlgn val="ctr"/>
        <c:lblOffset val="100"/>
        <c:noMultiLvlLbl val="0"/>
      </c:catAx>
      <c:valAx>
        <c:axId val="29647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4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GRÁFICO NO. 4</a:t>
            </a:r>
            <a:endParaRPr lang="en-US" sz="1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FUERZA AÉREA DE REPÚBLICA DOMINICANA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RELACIÓN DE PERSONAL QUE PRESTA 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SERVICIO EN DEPENDENCIAS DEL ESTADO 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A SEPTIEMBRE 2023</a:t>
            </a:r>
            <a:endParaRPr lang="en-US" sz="1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03-4C91-95A8-4DF9B5D40AB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303-4C91-95A8-4DF9B5D40AB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303-4C91-95A8-4DF9B5D40AB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03-4C91-95A8-4DF9B5D40AB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03-4C91-95A8-4DF9B5D40AB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303-4C91-95A8-4DF9B5D40AB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303-4C91-95A8-4DF9B5D40AB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303-4C91-95A8-4DF9B5D40AB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303-4C91-95A8-4DF9B5D40AB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303-4C91-95A8-4DF9B5D40AB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303-4C91-95A8-4DF9B5D40AB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303-4C91-95A8-4DF9B5D40AB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303-4C91-95A8-4DF9B5D40AB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303-4C91-95A8-4DF9B5D40AB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303-4C91-95A8-4DF9B5D40A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'[4]graf pers'!$A$2:$A$16</c:f>
              <c:strCache>
                <c:ptCount val="15"/>
                <c:pt idx="0">
                  <c:v>CUERPO DE SEGURIDAD PRESIDENCIAL -CUSEP-</c:v>
                </c:pt>
                <c:pt idx="1">
                  <c:v>DPTO.NACIONAL DE INVEST.(DNI) </c:v>
                </c:pt>
                <c:pt idx="2">
                  <c:v>DIREC.NAC.DE CONTROL DE DROGAS -DNCD  </c:v>
                </c:pt>
                <c:pt idx="3">
                  <c:v>REGIMIENTO GUARDIA DE HONOR -MIDE-  </c:v>
                </c:pt>
                <c:pt idx="4">
                  <c:v>CUERPO ESPECIALIZADO EN SEGURIDAD TURISTICA (CESTUR)</c:v>
                </c:pt>
                <c:pt idx="5">
                  <c:v>CUERPO ESPECIALIZADO SEG. FRONTERIZA TERRESTRE -CESFRONT-  </c:v>
                </c:pt>
                <c:pt idx="6">
                  <c:v>DIRECCION GRAL. DE TRANSITO Y TRANSP. TERRESTRES -DIGESETT-</c:v>
                </c:pt>
                <c:pt idx="7">
                  <c:v>CUERPO ESPECIALIZADO DE SEGURIDAD DEL METRO</c:v>
                </c:pt>
                <c:pt idx="8">
                  <c:v>SERVICIO NACIONAL DE PROTECCION AMBIENTAL -SENPA-</c:v>
                </c:pt>
                <c:pt idx="9">
                  <c:v>CUERPO ESP. DE CONTROL DE LOS COMBUSTIBLES -CECCOM-</c:v>
                </c:pt>
                <c:pt idx="10">
                  <c:v>CUERPO ESPECIALIZADO DE SEGURIDAD PORTUARIA </c:v>
                </c:pt>
                <c:pt idx="11">
                  <c:v>FUERZA DE TAREA CONJUNTA CIUDAD TRANQUILA "CIUTRAN"  </c:v>
                </c:pt>
                <c:pt idx="12">
                  <c:v>MINISTERIO DE OBRAS PUBLICAS Y COMUNICACIONES</c:v>
                </c:pt>
                <c:pt idx="13">
                  <c:v>CUERPO ESPEC.EN SEGURIDAD AEROPORTUARIA (CESAC)  </c:v>
                </c:pt>
                <c:pt idx="14">
                  <c:v>1ER. REGIMIENTO DOMINICANO, GUARDIA PRESIDENCIAL, E.N.  </c:v>
                </c:pt>
              </c:strCache>
            </c:strRef>
          </c:cat>
          <c:val>
            <c:numRef>
              <c:f>'[4]graf pers'!$B$2:$B$16</c:f>
              <c:numCache>
                <c:formatCode>General</c:formatCode>
                <c:ptCount val="15"/>
                <c:pt idx="0">
                  <c:v>335</c:v>
                </c:pt>
                <c:pt idx="1">
                  <c:v>64</c:v>
                </c:pt>
                <c:pt idx="2">
                  <c:v>141</c:v>
                </c:pt>
                <c:pt idx="3">
                  <c:v>59</c:v>
                </c:pt>
                <c:pt idx="4">
                  <c:v>141</c:v>
                </c:pt>
                <c:pt idx="5">
                  <c:v>192</c:v>
                </c:pt>
                <c:pt idx="6">
                  <c:v>16</c:v>
                </c:pt>
                <c:pt idx="7">
                  <c:v>156</c:v>
                </c:pt>
                <c:pt idx="8">
                  <c:v>65</c:v>
                </c:pt>
                <c:pt idx="9">
                  <c:v>42</c:v>
                </c:pt>
                <c:pt idx="10">
                  <c:v>29</c:v>
                </c:pt>
                <c:pt idx="11">
                  <c:v>323</c:v>
                </c:pt>
                <c:pt idx="12">
                  <c:v>621</c:v>
                </c:pt>
                <c:pt idx="13">
                  <c:v>974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303-4C91-95A8-4DF9B5D40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166528"/>
        <c:axId val="296168064"/>
      </c:barChart>
      <c:catAx>
        <c:axId val="29616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168064"/>
        <c:crosses val="autoZero"/>
        <c:auto val="1"/>
        <c:lblAlgn val="ctr"/>
        <c:lblOffset val="100"/>
        <c:noMultiLvlLbl val="0"/>
      </c:catAx>
      <c:valAx>
        <c:axId val="29616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166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REPUBLICA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VUELOS REALIZADOS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ESCUADRON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A6-47DB-8787-88A3858EC92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A6-47DB-8787-88A3858EC92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1A6-47DB-8787-88A3858EC9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'[4]graf op'!$A$2:$A$4</c:f>
              <c:strCache>
                <c:ptCount val="3"/>
                <c:pt idx="0">
                  <c:v>ESC. DE COMBATE</c:v>
                </c:pt>
                <c:pt idx="1">
                  <c:v>ESC. DE RESCATE</c:v>
                </c:pt>
                <c:pt idx="2">
                  <c:v>ESC. DE TRANSP. AEREO</c:v>
                </c:pt>
              </c:strCache>
            </c:strRef>
          </c:cat>
          <c:val>
            <c:numRef>
              <c:f>'[4]graf op'!$B$2:$B$4</c:f>
              <c:numCache>
                <c:formatCode>General</c:formatCode>
                <c:ptCount val="3"/>
                <c:pt idx="0">
                  <c:v>134</c:v>
                </c:pt>
                <c:pt idx="1">
                  <c:v>544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A6-47DB-8787-88A3858EC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563840"/>
        <c:axId val="296565376"/>
      </c:barChart>
      <c:catAx>
        <c:axId val="2965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565376"/>
        <c:crosses val="autoZero"/>
        <c:auto val="1"/>
        <c:lblAlgn val="ctr"/>
        <c:lblOffset val="100"/>
        <c:noMultiLvlLbl val="0"/>
      </c:catAx>
      <c:valAx>
        <c:axId val="29656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563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CESMET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REPORTE DE LAS NOVEDADES OCURRIDAS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CON MAYOR FRECUENCIA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JULIO-SEPTIEMBRE 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3234819618715195"/>
          <c:y val="1.56283232123659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5F-4E38-9B56-19C1BC24131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5F-4E38-9B56-19C1BC24131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25F-4E38-9B56-19C1BC24131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5F-4E38-9B56-19C1BC24131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5F-4E38-9B56-19C1BC24131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25F-4E38-9B56-19C1BC24131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25F-4E38-9B56-19C1BC24131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25F-4E38-9B56-19C1BC24131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25F-4E38-9B56-19C1BC24131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25F-4E38-9B56-19C1BC24131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25F-4E38-9B56-19C1BC24131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25F-4E38-9B56-19C1BC24131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25F-4E38-9B56-19C1BC24131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25F-4E38-9B56-19C1BC24131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25F-4E38-9B56-19C1BC24131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25F-4E38-9B56-19C1BC24131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25F-4E38-9B56-19C1BC2413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[5]GRAF!$B$2:$B$18</c:f>
              <c:strCache>
                <c:ptCount val="17"/>
                <c:pt idx="0">
                  <c:v>ACCIDENTES DE USUARIOS EN LAS INSTALACIONES</c:v>
                </c:pt>
                <c:pt idx="1">
                  <c:v>AGENTES DEL CESMET CON PROBLEMAS DE SALUD</c:v>
                </c:pt>
                <c:pt idx="2">
                  <c:v>BILLETES FALSOS</c:v>
                </c:pt>
                <c:pt idx="3">
                  <c:v>DETENCIONES POR AGRESIONES</c:v>
                </c:pt>
                <c:pt idx="4">
                  <c:v>DETENCIONES POR DAÑOS AL PATRIMONIO</c:v>
                </c:pt>
                <c:pt idx="5">
                  <c:v>FALLAS ELÉCTRICAS EN LAS INSTALACIONES</c:v>
                </c:pt>
                <c:pt idx="6">
                  <c:v>INCIDENCIAS EN EL MSD</c:v>
                </c:pt>
                <c:pt idx="7">
                  <c:v>INCIDENCIAS EN EL TSD</c:v>
                </c:pt>
                <c:pt idx="8">
                  <c:v>RIÑAS ENTRE USUARIOS</c:v>
                </c:pt>
                <c:pt idx="9">
                  <c:v>USUARIOS CON PROBLEMAS DE SALUD</c:v>
                </c:pt>
                <c:pt idx="10">
                  <c:v>PERSONAS U OBJETOS EXTRAVIADOS</c:v>
                </c:pt>
                <c:pt idx="11">
                  <c:v>DETENCIONES POR ROBO</c:v>
                </c:pt>
                <c:pt idx="12">
                  <c:v>USUARIOS DESMONTADOS DE LOS TRENES</c:v>
                </c:pt>
                <c:pt idx="13">
                  <c:v>INGRESAR ILEGALMENTE AL SISTEMA</c:v>
                </c:pt>
                <c:pt idx="14">
                  <c:v>Usuarios que han bajado a las vías</c:v>
                </c:pt>
                <c:pt idx="15">
                  <c:v>BILLETES FALSOS </c:v>
                </c:pt>
                <c:pt idx="16">
                  <c:v>INCIDENCIAS EN EL TLA</c:v>
                </c:pt>
              </c:strCache>
            </c:strRef>
          </c:cat>
          <c:val>
            <c:numRef>
              <c:f>[5]GRAF!$C$2:$C$18</c:f>
              <c:numCache>
                <c:formatCode>General</c:formatCode>
                <c:ptCount val="17"/>
                <c:pt idx="0">
                  <c:v>37</c:v>
                </c:pt>
                <c:pt idx="1">
                  <c:v>5</c:v>
                </c:pt>
                <c:pt idx="2">
                  <c:v>8</c:v>
                </c:pt>
                <c:pt idx="3">
                  <c:v>10</c:v>
                </c:pt>
                <c:pt idx="4">
                  <c:v>1</c:v>
                </c:pt>
                <c:pt idx="5">
                  <c:v>11</c:v>
                </c:pt>
                <c:pt idx="6">
                  <c:v>29</c:v>
                </c:pt>
                <c:pt idx="7">
                  <c:v>17</c:v>
                </c:pt>
                <c:pt idx="8">
                  <c:v>9</c:v>
                </c:pt>
                <c:pt idx="9">
                  <c:v>149</c:v>
                </c:pt>
                <c:pt idx="10">
                  <c:v>3</c:v>
                </c:pt>
                <c:pt idx="11">
                  <c:v>13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125F-4E38-9B56-19C1BC241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83220992"/>
        <c:axId val="283230976"/>
      </c:barChart>
      <c:catAx>
        <c:axId val="283220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230976"/>
        <c:crosses val="autoZero"/>
        <c:auto val="1"/>
        <c:lblAlgn val="ctr"/>
        <c:lblOffset val="100"/>
        <c:noMultiLvlLbl val="0"/>
      </c:catAx>
      <c:valAx>
        <c:axId val="283230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22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INDOCUMENTADOS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DETENIDOS POR NACIONALIDAD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IND'!$A$2:$A$5</c:f>
              <c:strCache>
                <c:ptCount val="4"/>
                <c:pt idx="0">
                  <c:v>ESTADOUNIDENSES</c:v>
                </c:pt>
                <c:pt idx="1">
                  <c:v>CUBANOS</c:v>
                </c:pt>
                <c:pt idx="2">
                  <c:v>HAITIANO</c:v>
                </c:pt>
                <c:pt idx="3">
                  <c:v>CANADIENSE</c:v>
                </c:pt>
              </c:strCache>
            </c:strRef>
          </c:cat>
          <c:val>
            <c:numRef>
              <c:f>'[6]GRAF IND'!$B$2:$B$5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4356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22A-99E9-A8F57483D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086080"/>
        <c:axId val="289087872"/>
      </c:barChart>
      <c:catAx>
        <c:axId val="28908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087872"/>
        <c:crosses val="autoZero"/>
        <c:auto val="1"/>
        <c:lblAlgn val="ctr"/>
        <c:lblOffset val="100"/>
        <c:noMultiLvlLbl val="0"/>
      </c:catAx>
      <c:valAx>
        <c:axId val="28908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086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 2023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 sz="1000"/>
          </a:p>
        </c:rich>
      </c:tx>
      <c:layout>
        <c:manualLayout>
          <c:xMode val="edge"/>
          <c:yMode val="edge"/>
          <c:x val="0.1013447580892997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FC-4100-A148-5EA3DC05BE9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FC-4100-A148-5EA3DC05BE9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0FC-4100-A148-5EA3DC05BE9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FC-4100-A148-5EA3DC05BE9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FC-4100-A148-5EA3DC05BE9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FC-4100-A148-5EA3DC05BE9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0FC-4100-A148-5EA3DC05BE9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0FC-4100-A148-5EA3DC05BE9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0FC-4100-A148-5EA3DC05BE9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0FC-4100-A148-5EA3DC05BE9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0FC-4100-A148-5EA3DC05BE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MER'!$A$2:$A$48</c:f>
              <c:strCache>
                <c:ptCount val="47"/>
                <c:pt idx="0">
                  <c:v>LECHE EVAPORADA BONGU, BONLE (LATAS DE 12 ONZAS)</c:v>
                </c:pt>
                <c:pt idx="1">
                  <c:v>PAQUETES DE SOPITA  (240 UNIDADES)</c:v>
                </c:pt>
                <c:pt idx="2">
                  <c:v>SACOS DE AJO  (22 LIBRAS )</c:v>
                </c:pt>
                <c:pt idx="3">
                  <c:v>SACOS DE CARBÓN</c:v>
                </c:pt>
                <c:pt idx="4">
                  <c:v>SAZÓN LÍQUIDO</c:v>
                </c:pt>
                <c:pt idx="5">
                  <c:v>ACEITE SOL DE ORO (GALÓN)</c:v>
                </c:pt>
                <c:pt idx="6">
                  <c:v>ACEITE SOL DE ORO (MEDIO GALÓN)</c:v>
                </c:pt>
                <c:pt idx="7">
                  <c:v>SACOS DE ARROZ (25-125 LIBRAS)</c:v>
                </c:pt>
                <c:pt idx="8">
                  <c:v>SALSA BELLA (SOBRES)</c:v>
                </c:pt>
                <c:pt idx="9">
                  <c:v>MANTEQUILLA (LATAS DE 12 ONZAS)</c:v>
                </c:pt>
                <c:pt idx="10">
                  <c:v>ESPAGETTIS Y CODITOS (CAJAS)</c:v>
                </c:pt>
                <c:pt idx="11">
                  <c:v>ACEITE DE PALMA (GARRAFONES)</c:v>
                </c:pt>
                <c:pt idx="12">
                  <c:v>AJIES (SACOS)</c:v>
                </c:pt>
                <c:pt idx="13">
                  <c:v>MANZANAS (UNIDADES)</c:v>
                </c:pt>
                <c:pt idx="14">
                  <c:v>SACOS DE CEBOLLA</c:v>
                </c:pt>
                <c:pt idx="15">
                  <c:v>SACOS DE AZUCAR (25 LIBRAS)</c:v>
                </c:pt>
                <c:pt idx="16">
                  <c:v>AZUCAR (LIBRAS)</c:v>
                </c:pt>
                <c:pt idx="17">
                  <c:v>SACOS DE ARROZ (25 LIBRAS)</c:v>
                </c:pt>
                <c:pt idx="18">
                  <c:v>SACOS DE ARROZ (55 LIBRAS)</c:v>
                </c:pt>
                <c:pt idx="19">
                  <c:v>SACOS DE HABICHUELA</c:v>
                </c:pt>
                <c:pt idx="20">
                  <c:v>LIBRAS  DE HABICHUELA</c:v>
                </c:pt>
                <c:pt idx="21">
                  <c:v>SACOS DE MAIZ </c:v>
                </c:pt>
                <c:pt idx="22">
                  <c:v>PAQUETES DE HARINA DE MAIZ</c:v>
                </c:pt>
                <c:pt idx="23">
                  <c:v>SACOS DE REPOLLO</c:v>
                </c:pt>
                <c:pt idx="24">
                  <c:v>SACOS DE APIO</c:v>
                </c:pt>
                <c:pt idx="25">
                  <c:v>SACOS DE ZANAHORIA</c:v>
                </c:pt>
                <c:pt idx="26">
                  <c:v>SACOS DE PAPA</c:v>
                </c:pt>
                <c:pt idx="27">
                  <c:v>SACOS DE AJIES</c:v>
                </c:pt>
                <c:pt idx="28">
                  <c:v>SACOS DE LECHUGA</c:v>
                </c:pt>
                <c:pt idx="29">
                  <c:v>SACOS DE VEGETALES</c:v>
                </c:pt>
                <c:pt idx="30">
                  <c:v>FUNDAS DE AJIES</c:v>
                </c:pt>
                <c:pt idx="31">
                  <c:v>PAQUETES DE AJIES</c:v>
                </c:pt>
                <c:pt idx="32">
                  <c:v>SACOS DE BERENGENA</c:v>
                </c:pt>
                <c:pt idx="33">
                  <c:v>SACOS DE BATATA</c:v>
                </c:pt>
                <c:pt idx="34">
                  <c:v>SACOS DE TAYOTA</c:v>
                </c:pt>
                <c:pt idx="35">
                  <c:v>SACOS DE POLLO</c:v>
                </c:pt>
                <c:pt idx="36">
                  <c:v>POLLO (UNIDADES)</c:v>
                </c:pt>
                <c:pt idx="37">
                  <c:v>FUNDA DE TOMATES</c:v>
                </c:pt>
                <c:pt idx="38">
                  <c:v>PAQUETES DE PASTA (SPAGUETTIS, CODITOS, FIDEOS)</c:v>
                </c:pt>
                <c:pt idx="39">
                  <c:v>PAQUETES DE CHOCOLATE</c:v>
                </c:pt>
                <c:pt idx="40">
                  <c:v>BULTOS DE MOCHILAS Y CARTERAS</c:v>
                </c:pt>
                <c:pt idx="41">
                  <c:v>CAJA DE ARENQUE</c:v>
                </c:pt>
                <c:pt idx="42">
                  <c:v>CAJA DE FUNDAS PLÁSTICAS</c:v>
                </c:pt>
                <c:pt idx="43">
                  <c:v>CAJA DE TOMATES</c:v>
                </c:pt>
                <c:pt idx="44">
                  <c:v>CANASTO DE TOMATES</c:v>
                </c:pt>
                <c:pt idx="45">
                  <c:v>SACOS DE TOMATES</c:v>
                </c:pt>
                <c:pt idx="46">
                  <c:v>SALAMI, JAMONETA(UNIDADES)</c:v>
                </c:pt>
              </c:strCache>
            </c:strRef>
          </c:cat>
          <c:val>
            <c:numRef>
              <c:f>'[6]GRAF MER'!$B$2:$B$48</c:f>
              <c:numCache>
                <c:formatCode>General</c:formatCode>
                <c:ptCount val="47"/>
                <c:pt idx="0">
                  <c:v>1051</c:v>
                </c:pt>
                <c:pt idx="1">
                  <c:v>384.51666666666665</c:v>
                </c:pt>
                <c:pt idx="2">
                  <c:v>12.727272727272727</c:v>
                </c:pt>
                <c:pt idx="3">
                  <c:v>16</c:v>
                </c:pt>
                <c:pt idx="4">
                  <c:v>738</c:v>
                </c:pt>
                <c:pt idx="5">
                  <c:v>372</c:v>
                </c:pt>
                <c:pt idx="6">
                  <c:v>13</c:v>
                </c:pt>
                <c:pt idx="7">
                  <c:v>598</c:v>
                </c:pt>
                <c:pt idx="8">
                  <c:v>56</c:v>
                </c:pt>
                <c:pt idx="9">
                  <c:v>61</c:v>
                </c:pt>
                <c:pt idx="10">
                  <c:v>1300</c:v>
                </c:pt>
                <c:pt idx="11">
                  <c:v>1286</c:v>
                </c:pt>
                <c:pt idx="12">
                  <c:v>4</c:v>
                </c:pt>
                <c:pt idx="13">
                  <c:v>5600</c:v>
                </c:pt>
                <c:pt idx="14">
                  <c:v>433</c:v>
                </c:pt>
                <c:pt idx="15">
                  <c:v>9</c:v>
                </c:pt>
                <c:pt idx="16">
                  <c:v>65</c:v>
                </c:pt>
                <c:pt idx="17">
                  <c:v>35</c:v>
                </c:pt>
                <c:pt idx="18">
                  <c:v>9</c:v>
                </c:pt>
                <c:pt idx="19">
                  <c:v>6</c:v>
                </c:pt>
                <c:pt idx="20">
                  <c:v>3</c:v>
                </c:pt>
                <c:pt idx="21">
                  <c:v>1</c:v>
                </c:pt>
                <c:pt idx="22">
                  <c:v>22</c:v>
                </c:pt>
                <c:pt idx="23">
                  <c:v>232</c:v>
                </c:pt>
                <c:pt idx="24">
                  <c:v>25</c:v>
                </c:pt>
                <c:pt idx="25">
                  <c:v>96</c:v>
                </c:pt>
                <c:pt idx="26">
                  <c:v>183</c:v>
                </c:pt>
                <c:pt idx="27">
                  <c:v>174</c:v>
                </c:pt>
                <c:pt idx="28">
                  <c:v>1</c:v>
                </c:pt>
                <c:pt idx="29">
                  <c:v>57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2</c:v>
                </c:pt>
                <c:pt idx="34">
                  <c:v>96</c:v>
                </c:pt>
                <c:pt idx="35">
                  <c:v>92</c:v>
                </c:pt>
                <c:pt idx="36">
                  <c:v>24</c:v>
                </c:pt>
                <c:pt idx="37">
                  <c:v>2</c:v>
                </c:pt>
                <c:pt idx="38">
                  <c:v>330</c:v>
                </c:pt>
                <c:pt idx="39">
                  <c:v>3</c:v>
                </c:pt>
                <c:pt idx="40">
                  <c:v>4</c:v>
                </c:pt>
                <c:pt idx="41">
                  <c:v>159</c:v>
                </c:pt>
                <c:pt idx="42">
                  <c:v>4</c:v>
                </c:pt>
                <c:pt idx="43">
                  <c:v>5</c:v>
                </c:pt>
                <c:pt idx="44">
                  <c:v>511</c:v>
                </c:pt>
                <c:pt idx="45">
                  <c:v>11</c:v>
                </c:pt>
                <c:pt idx="4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FC-4100-A148-5EA3DC05B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945856"/>
        <c:axId val="289955840"/>
      </c:barChart>
      <c:catAx>
        <c:axId val="28994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955840"/>
        <c:crosses val="autoZero"/>
        <c:auto val="1"/>
        <c:lblAlgn val="ctr"/>
        <c:lblOffset val="100"/>
        <c:noMultiLvlLbl val="0"/>
      </c:catAx>
      <c:valAx>
        <c:axId val="28995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94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CONT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C7-4D31-9CB2-113D8261025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4C7-4D31-9CB2-113D8261025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4C7-4D31-9CB2-113D8261025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C7-4D31-9CB2-113D8261025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C7-4D31-9CB2-113D8261025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4C7-4D31-9CB2-113D8261025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4C7-4D31-9CB2-113D8261025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4C7-4D31-9CB2-113D8261025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4C7-4D31-9CB2-113D8261025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4C7-4D31-9CB2-113D8261025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4C7-4D31-9CB2-113D8261025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4C7-4D31-9CB2-113D8261025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4C7-4D31-9CB2-113D8261025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4C7-4D31-9CB2-113D8261025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4C7-4D31-9CB2-113D8261025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4C7-4D31-9CB2-113D8261025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4C7-4D31-9CB2-113D8261025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4C7-4D31-9CB2-113D8261025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4C7-4D31-9CB2-113D8261025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4C7-4D31-9CB2-113D8261025F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4C7-4D31-9CB2-113D8261025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4C7-4D31-9CB2-113D8261025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4C7-4D31-9CB2-113D8261025F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4C7-4D31-9CB2-113D8261025F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4C7-4D31-9CB2-113D8261025F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4C7-4D31-9CB2-113D8261025F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14C7-4D31-9CB2-113D8261025F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14C7-4D31-9CB2-113D8261025F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14C7-4D31-9CB2-113D8261025F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14C7-4D31-9CB2-113D8261025F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14C7-4D31-9CB2-113D8261025F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14C7-4D31-9CB2-113D8261025F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14C7-4D31-9CB2-113D8261025F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14C7-4D31-9CB2-113D8261025F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14C7-4D31-9CB2-113D8261025F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14C7-4D31-9CB2-113D826102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MER'!$I$2:$I$46</c:f>
              <c:strCache>
                <c:ptCount val="45"/>
                <c:pt idx="0">
                  <c:v>BEBIDAS ENERGIZANTES  (BOTELLAS DE 750 ML)</c:v>
                </c:pt>
                <c:pt idx="1">
                  <c:v>CERVEZAS PRESTIGE, HEINEKEN, BENEDICTA (LATAS 355 ML)</c:v>
                </c:pt>
                <c:pt idx="2">
                  <c:v>CIGARRILLOS COMME IL FAUT (PAQUETES  DE 10 CAJETILLAS DE 10 UNIDADES)</c:v>
                </c:pt>
                <c:pt idx="3">
                  <c:v>CIGARRILLOS COMME IL FAUT (PAQUETES  DE 10 CAJETILLAS DE 20 UNIDADES)</c:v>
                </c:pt>
                <c:pt idx="4">
                  <c:v>CIGARRILLOS POINT (PAQUETES  DE 10 CAJETILLAS DE 20 UNIDADES)</c:v>
                </c:pt>
                <c:pt idx="5">
                  <c:v>CLERÉN (GALONES)</c:v>
                </c:pt>
                <c:pt idx="6">
                  <c:v>ELECTRODOMÉSTICOS</c:v>
                </c:pt>
                <c:pt idx="7">
                  <c:v>MEDICAMENTOS</c:v>
                </c:pt>
                <c:pt idx="8">
                  <c:v>RON CHEVALIER  (BOTELLA DE 750ML)</c:v>
                </c:pt>
                <c:pt idx="9">
                  <c:v>VINO TINTO CAMPEÓN  (BOTELLAS DE 750 ML)</c:v>
                </c:pt>
                <c:pt idx="10">
                  <c:v>WHISKY 8 P.M. (BOTELLAS DE 750 ML)</c:v>
                </c:pt>
                <c:pt idx="11">
                  <c:v>WHISKY BARBANCOURT (BOTELLAS DE 750 ML)</c:v>
                </c:pt>
                <c:pt idx="12">
                  <c:v>WHISKY BLACK STONE (BOTELLA DE 750ML)</c:v>
                </c:pt>
                <c:pt idx="13">
                  <c:v>WHISKY GOLD  (BOTELLA DE 750 ML)</c:v>
                </c:pt>
                <c:pt idx="14">
                  <c:v>WHISKY NAPOLEÓN (BOTELLAS DE 750 ML)</c:v>
                </c:pt>
                <c:pt idx="15">
                  <c:v>WHISKY OFICCE  (BOTELLA DE 750 ML)</c:v>
                </c:pt>
                <c:pt idx="16">
                  <c:v>CELULARES</c:v>
                </c:pt>
                <c:pt idx="17">
                  <c:v>PRENDAS DE VESTIR</c:v>
                </c:pt>
                <c:pt idx="18">
                  <c:v>REFRESCOS (20 ONZAS)</c:v>
                </c:pt>
                <c:pt idx="19">
                  <c:v>JUGOS (20 ONZAS)</c:v>
                </c:pt>
                <c:pt idx="20">
                  <c:v>VODKA (BOTELLAS DE 750 ML)</c:v>
                </c:pt>
                <c:pt idx="21">
                  <c:v>RON LORD MATE (BOTELLAS DE 750 ML)</c:v>
                </c:pt>
                <c:pt idx="22">
                  <c:v>CIGARRILLOS  CAPITAL  (PAQUETES  DE 10 CAJETILLAS DE 20 UNIDADES)</c:v>
                </c:pt>
                <c:pt idx="23">
                  <c:v>MALTAS (20 ONZAS)</c:v>
                </c:pt>
                <c:pt idx="24">
                  <c:v>PRODUCTOS HIGIENE PERSONAL</c:v>
                </c:pt>
                <c:pt idx="25">
                  <c:v>CIGARRILLOS  JAILSALMER  (PAQUETES  DE 10 CAJETILLAS DE 20 UNIDADES)</c:v>
                </c:pt>
                <c:pt idx="26">
                  <c:v>WHISKY GREEN   (BOTELLAS DE 750 ML)</c:v>
                </c:pt>
                <c:pt idx="27">
                  <c:v>RON KING PRIDE  (BOTELLAS DE 750 ML)</c:v>
                </c:pt>
                <c:pt idx="28">
                  <c:v>RON BAKARA (BOTELLAS DE 750 ML)</c:v>
                </c:pt>
                <c:pt idx="29">
                  <c:v>PACA DE ROPA USADA</c:v>
                </c:pt>
                <c:pt idx="30">
                  <c:v>ACCESORIOS DE CELULARES</c:v>
                </c:pt>
                <c:pt idx="31">
                  <c:v>RON TASTADOU  (BOTELLAS DE 750 ML)</c:v>
                </c:pt>
                <c:pt idx="32">
                  <c:v>RON FLAND  (BOTELLAS DE 750 ML)</c:v>
                </c:pt>
                <c:pt idx="33">
                  <c:v>RON DORADO  (BOTELLAS DE 750 ML)</c:v>
                </c:pt>
                <c:pt idx="34">
                  <c:v>BULTOS DE ROPA NUEVA</c:v>
                </c:pt>
                <c:pt idx="35">
                  <c:v>PARES DE ZAPATOS</c:v>
                </c:pt>
                <c:pt idx="36">
                  <c:v>CAJA DE ZAPATOS</c:v>
                </c:pt>
                <c:pt idx="37">
                  <c:v>PAQUETES DE PLATOS DESECHABLES</c:v>
                </c:pt>
                <c:pt idx="38">
                  <c:v>CHAMPAGNE  (BOTELLAS DE 750 ML)</c:v>
                </c:pt>
                <c:pt idx="39">
                  <c:v>RON LOISE  (BOTELLAS DE 750 ML)</c:v>
                </c:pt>
                <c:pt idx="40">
                  <c:v>JUGOS (12 ONZAS)</c:v>
                </c:pt>
                <c:pt idx="41">
                  <c:v>ALOE VERA (20 ONZAS)</c:v>
                </c:pt>
                <c:pt idx="42">
                  <c:v>ANIES (BOTELLAS DE 750 ML)</c:v>
                </c:pt>
                <c:pt idx="43">
                  <c:v>AGUA(BOTELLAS DE 750 ML)</c:v>
                </c:pt>
                <c:pt idx="44">
                  <c:v>GATORADE (BOTELLAS DE 750 ML)</c:v>
                </c:pt>
              </c:strCache>
            </c:strRef>
          </c:cat>
          <c:val>
            <c:numRef>
              <c:f>'[6]GRAF MER'!$J$2:$J$46</c:f>
              <c:numCache>
                <c:formatCode>General</c:formatCode>
                <c:ptCount val="45"/>
                <c:pt idx="0">
                  <c:v>870</c:v>
                </c:pt>
                <c:pt idx="1">
                  <c:v>1894</c:v>
                </c:pt>
                <c:pt idx="2">
                  <c:v>401</c:v>
                </c:pt>
                <c:pt idx="3">
                  <c:v>117</c:v>
                </c:pt>
                <c:pt idx="4">
                  <c:v>258</c:v>
                </c:pt>
                <c:pt idx="5">
                  <c:v>65</c:v>
                </c:pt>
                <c:pt idx="6">
                  <c:v>677</c:v>
                </c:pt>
                <c:pt idx="7">
                  <c:v>39168.5</c:v>
                </c:pt>
                <c:pt idx="8">
                  <c:v>240</c:v>
                </c:pt>
                <c:pt idx="9">
                  <c:v>76</c:v>
                </c:pt>
                <c:pt idx="10">
                  <c:v>2460</c:v>
                </c:pt>
                <c:pt idx="11">
                  <c:v>236</c:v>
                </c:pt>
                <c:pt idx="12">
                  <c:v>274</c:v>
                </c:pt>
                <c:pt idx="13">
                  <c:v>1685</c:v>
                </c:pt>
                <c:pt idx="14">
                  <c:v>81</c:v>
                </c:pt>
                <c:pt idx="15">
                  <c:v>521</c:v>
                </c:pt>
                <c:pt idx="16">
                  <c:v>23</c:v>
                </c:pt>
                <c:pt idx="17">
                  <c:v>398</c:v>
                </c:pt>
                <c:pt idx="18">
                  <c:v>147</c:v>
                </c:pt>
                <c:pt idx="19">
                  <c:v>12</c:v>
                </c:pt>
                <c:pt idx="20">
                  <c:v>7</c:v>
                </c:pt>
                <c:pt idx="21">
                  <c:v>53</c:v>
                </c:pt>
                <c:pt idx="22">
                  <c:v>2827.8</c:v>
                </c:pt>
                <c:pt idx="23">
                  <c:v>170</c:v>
                </c:pt>
                <c:pt idx="24">
                  <c:v>806</c:v>
                </c:pt>
                <c:pt idx="25">
                  <c:v>226</c:v>
                </c:pt>
                <c:pt idx="26">
                  <c:v>85</c:v>
                </c:pt>
                <c:pt idx="27">
                  <c:v>225</c:v>
                </c:pt>
                <c:pt idx="28">
                  <c:v>3</c:v>
                </c:pt>
                <c:pt idx="29">
                  <c:v>44</c:v>
                </c:pt>
                <c:pt idx="30">
                  <c:v>363</c:v>
                </c:pt>
                <c:pt idx="31">
                  <c:v>58</c:v>
                </c:pt>
                <c:pt idx="32">
                  <c:v>24</c:v>
                </c:pt>
                <c:pt idx="33">
                  <c:v>22</c:v>
                </c:pt>
                <c:pt idx="34">
                  <c:v>30</c:v>
                </c:pt>
                <c:pt idx="35">
                  <c:v>96</c:v>
                </c:pt>
                <c:pt idx="36">
                  <c:v>1</c:v>
                </c:pt>
                <c:pt idx="37">
                  <c:v>20</c:v>
                </c:pt>
                <c:pt idx="38">
                  <c:v>12</c:v>
                </c:pt>
                <c:pt idx="39">
                  <c:v>12</c:v>
                </c:pt>
                <c:pt idx="40">
                  <c:v>51</c:v>
                </c:pt>
                <c:pt idx="41">
                  <c:v>3</c:v>
                </c:pt>
                <c:pt idx="42">
                  <c:v>24</c:v>
                </c:pt>
                <c:pt idx="43">
                  <c:v>12</c:v>
                </c:pt>
                <c:pt idx="4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14C7-4D31-9CB2-113D8261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89674368"/>
        <c:axId val="289675904"/>
      </c:barChart>
      <c:catAx>
        <c:axId val="289674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675904"/>
        <c:crosses val="autoZero"/>
        <c:auto val="1"/>
        <c:lblAlgn val="ctr"/>
        <c:lblOffset val="100"/>
        <c:noMultiLvlLbl val="0"/>
      </c:catAx>
      <c:valAx>
        <c:axId val="289675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674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DEL 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MOTIVO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8B-41E1-8CF6-D7AAE19E94B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8B-41E1-8CF6-D7AAE19E94B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D8B-41E1-8CF6-D7AAE19E94B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8B-41E1-8CF6-D7AAE19E94B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8B-41E1-8CF6-D7AAE19E94B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D8B-41E1-8CF6-D7AAE19E94B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D8B-41E1-8CF6-D7AAE19E94B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D8B-41E1-8CF6-D7AAE19E94B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D8B-41E1-8CF6-D7AAE19E94B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D8B-41E1-8CF6-D7AAE19E94B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D8B-41E1-8CF6-D7AAE19E94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BAJAS'!$A$2:$A$15</c:f>
              <c:strCache>
                <c:ptCount val="14"/>
                <c:pt idx="0">
                  <c:v>BAJO NIVEL DE DESEMPEÑO</c:v>
                </c:pt>
                <c:pt idx="1">
                  <c:v>ESPIRACIÓN DE ALISTAMIENTO (NO REALISTÓ)</c:v>
                </c:pt>
                <c:pt idx="2">
                  <c:v>FALTAS GRAVES DEBIDAMENTE COMPROBADAS</c:v>
                </c:pt>
                <c:pt idx="3">
                  <c:v>SEPARADO Y DADO DE BAJAS POR DEFUNCIÓN</c:v>
                </c:pt>
                <c:pt idx="4">
                  <c:v>CANCELACIÓN DE NOMBRAMIENTO</c:v>
                </c:pt>
                <c:pt idx="5">
                  <c:v>INUTILIDAD FÍSICA CON DISFRUTE A PENSIÓN</c:v>
                </c:pt>
                <c:pt idx="6">
                  <c:v>POR SOLICITUD ACEPTADA</c:v>
                </c:pt>
                <c:pt idx="7">
                  <c:v>AUSENTE, SIN EL PERMISO CORRESPONDIENTE DE LOS SUPERIORES</c:v>
                </c:pt>
                <c:pt idx="8">
                  <c:v>RETIRO VOLUNTARIO CON PENSIÓN</c:v>
                </c:pt>
                <c:pt idx="9">
                  <c:v>SEPARADO POR RENUNCIA</c:v>
                </c:pt>
                <c:pt idx="10">
                  <c:v>RETIRO POR ANTIGÜEDAD CON DISFRUTE DE PENSIÓN </c:v>
                </c:pt>
                <c:pt idx="11">
                  <c:v>SUSPENSIÓN DE FUNCIONES</c:v>
                </c:pt>
                <c:pt idx="12">
                  <c:v>BAJO RENDIMIENTO ACADÉMICO </c:v>
                </c:pt>
                <c:pt idx="13">
                  <c:v>TRASLADO A LA FUERZA AÉREA </c:v>
                </c:pt>
              </c:strCache>
            </c:strRef>
          </c:cat>
          <c:val>
            <c:numRef>
              <c:f>'[2]GRAF BAJAS'!$B$2:$B$15</c:f>
              <c:numCache>
                <c:formatCode>General</c:formatCode>
                <c:ptCount val="14"/>
                <c:pt idx="0">
                  <c:v>24</c:v>
                </c:pt>
                <c:pt idx="1">
                  <c:v>5</c:v>
                </c:pt>
                <c:pt idx="2">
                  <c:v>32</c:v>
                </c:pt>
                <c:pt idx="3">
                  <c:v>14</c:v>
                </c:pt>
                <c:pt idx="4">
                  <c:v>8</c:v>
                </c:pt>
                <c:pt idx="5">
                  <c:v>7</c:v>
                </c:pt>
                <c:pt idx="6">
                  <c:v>46</c:v>
                </c:pt>
                <c:pt idx="7">
                  <c:v>59</c:v>
                </c:pt>
                <c:pt idx="8">
                  <c:v>15</c:v>
                </c:pt>
                <c:pt idx="9">
                  <c:v>5</c:v>
                </c:pt>
                <c:pt idx="10">
                  <c:v>2</c:v>
                </c:pt>
                <c:pt idx="11">
                  <c:v>10</c:v>
                </c:pt>
                <c:pt idx="12">
                  <c:v>18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D8B-41E1-8CF6-D7AAE19E9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587776"/>
        <c:axId val="314593664"/>
      </c:barChart>
      <c:catAx>
        <c:axId val="31458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593664"/>
        <c:crosses val="autoZero"/>
        <c:auto val="1"/>
        <c:lblAlgn val="ctr"/>
        <c:lblOffset val="100"/>
        <c:noMultiLvlLbl val="0"/>
      </c:catAx>
      <c:valAx>
        <c:axId val="31459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58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CONT.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26-406A-BF12-0331567D40C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D26-406A-BF12-0331567D40C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D26-406A-BF12-0331567D40C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26-406A-BF12-0331567D40C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26-406A-BF12-0331567D40C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D26-406A-BF12-0331567D40C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D26-406A-BF12-0331567D40C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D26-406A-BF12-0331567D40C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D26-406A-BF12-0331567D40C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D26-406A-BF12-0331567D40C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D26-406A-BF12-0331567D40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MER'!$A$49:$A$95</c:f>
              <c:strCache>
                <c:ptCount val="47"/>
                <c:pt idx="0">
                  <c:v>SALCHICHAS (PAQUETES DE 36 UNIDADES)</c:v>
                </c:pt>
                <c:pt idx="1">
                  <c:v>AVENA (LIBRAS)</c:v>
                </c:pt>
                <c:pt idx="2">
                  <c:v>CHENCHEN (LIBRAS)</c:v>
                </c:pt>
                <c:pt idx="3">
                  <c:v>TRIGO (LIBRAS)</c:v>
                </c:pt>
                <c:pt idx="4">
                  <c:v>SARDINAS (UNIDADES)</c:v>
                </c:pt>
                <c:pt idx="5">
                  <c:v>HARINA (SACOS)</c:v>
                </c:pt>
                <c:pt idx="6">
                  <c:v>MOCHILAS (UNIDADES)</c:v>
                </c:pt>
                <c:pt idx="7">
                  <c:v>PESCADO (CAJAS)</c:v>
                </c:pt>
                <c:pt idx="8">
                  <c:v>CAJAS DE SAZONES </c:v>
                </c:pt>
                <c:pt idx="9">
                  <c:v>SACO DE TIERRA ABONADA</c:v>
                </c:pt>
                <c:pt idx="10">
                  <c:v>BULTO DE SONDAS</c:v>
                </c:pt>
                <c:pt idx="11">
                  <c:v>GALÓN DE MELAZA</c:v>
                </c:pt>
                <c:pt idx="12">
                  <c:v>PAQUETES DE MAICENA</c:v>
                </c:pt>
                <c:pt idx="13">
                  <c:v>MALETA DE ACCESORIOS DE CELULARES Y CABLES</c:v>
                </c:pt>
                <c:pt idx="14">
                  <c:v>HUEVOS (UNIDADES)</c:v>
                </c:pt>
                <c:pt idx="15">
                  <c:v>GOMAS USADAS (UNIDADES)</c:v>
                </c:pt>
                <c:pt idx="16">
                  <c:v>FUNDAS DE CAFÉ</c:v>
                </c:pt>
                <c:pt idx="17">
                  <c:v>FUNDAS DE SAL</c:v>
                </c:pt>
                <c:pt idx="18">
                  <c:v>ESCOBILLONES</c:v>
                </c:pt>
                <c:pt idx="19">
                  <c:v>SOPA CHINA</c:v>
                </c:pt>
                <c:pt idx="20">
                  <c:v>SACOS DE FUNDAS DE PAN</c:v>
                </c:pt>
                <c:pt idx="21">
                  <c:v>PAQUETES DE GALLETAS</c:v>
                </c:pt>
                <c:pt idx="22">
                  <c:v>SACO DE GUINEOS</c:v>
                </c:pt>
                <c:pt idx="23">
                  <c:v>SACO DE LIMONES</c:v>
                </c:pt>
                <c:pt idx="24">
                  <c:v>SACOS DE HIELO</c:v>
                </c:pt>
                <c:pt idx="25">
                  <c:v>PAQUETES DE CHORIZO</c:v>
                </c:pt>
                <c:pt idx="26">
                  <c:v>SOBRES DE JUGO EN POLVO</c:v>
                </c:pt>
                <c:pt idx="27">
                  <c:v>FUNDAS DE HIELO</c:v>
                </c:pt>
                <c:pt idx="28">
                  <c:v>FUNDAS DE PAN</c:v>
                </c:pt>
                <c:pt idx="29">
                  <c:v>RACIMOS DE GUINEO</c:v>
                </c:pt>
                <c:pt idx="30">
                  <c:v>FRASCOS DE COCOA</c:v>
                </c:pt>
                <c:pt idx="31">
                  <c:v>PALETAS (UNIDADES)</c:v>
                </c:pt>
                <c:pt idx="32">
                  <c:v>HOJUELAS DE MAIZ (FUNDAS)</c:v>
                </c:pt>
                <c:pt idx="33">
                  <c:v>CUBETAS DE PESCADO</c:v>
                </c:pt>
                <c:pt idx="34">
                  <c:v>FRASCOS DE SAZON </c:v>
                </c:pt>
                <c:pt idx="35">
                  <c:v>FUNDAS DE VERDURAS</c:v>
                </c:pt>
                <c:pt idx="36">
                  <c:v>FRASCOS DE MAYONESA</c:v>
                </c:pt>
                <c:pt idx="37">
                  <c:v>FRASCOS DE VINAGRE</c:v>
                </c:pt>
                <c:pt idx="38">
                  <c:v>SACOS DE ABONO</c:v>
                </c:pt>
                <c:pt idx="39">
                  <c:v>FERTILIZANTES, PESTICIDAS Y HERBICIDAS AGRÍCOLAS</c:v>
                </c:pt>
                <c:pt idx="40">
                  <c:v>AFRECHO DE CERDO</c:v>
                </c:pt>
                <c:pt idx="41">
                  <c:v>SACO DE REMOLACHA</c:v>
                </c:pt>
                <c:pt idx="42">
                  <c:v>CUBETAS DE PINTURA</c:v>
                </c:pt>
                <c:pt idx="43">
                  <c:v>SALSA BELLA</c:v>
                </c:pt>
                <c:pt idx="44">
                  <c:v>SAZÓN EN POLVO</c:v>
                </c:pt>
                <c:pt idx="45">
                  <c:v>CATCHUP</c:v>
                </c:pt>
                <c:pt idx="46">
                  <c:v>PALITOS DE QUESO</c:v>
                </c:pt>
              </c:strCache>
            </c:strRef>
          </c:cat>
          <c:val>
            <c:numRef>
              <c:f>'[6]GRAF MER'!$B$49:$B$95</c:f>
              <c:numCache>
                <c:formatCode>General</c:formatCode>
                <c:ptCount val="47"/>
                <c:pt idx="0">
                  <c:v>182.41666666666666</c:v>
                </c:pt>
                <c:pt idx="1">
                  <c:v>11.5</c:v>
                </c:pt>
                <c:pt idx="2">
                  <c:v>1.5</c:v>
                </c:pt>
                <c:pt idx="3">
                  <c:v>2.5</c:v>
                </c:pt>
                <c:pt idx="4">
                  <c:v>66</c:v>
                </c:pt>
                <c:pt idx="5">
                  <c:v>46</c:v>
                </c:pt>
                <c:pt idx="6">
                  <c:v>3</c:v>
                </c:pt>
                <c:pt idx="7">
                  <c:v>3</c:v>
                </c:pt>
                <c:pt idx="8">
                  <c:v>24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6</c:v>
                </c:pt>
                <c:pt idx="13">
                  <c:v>1</c:v>
                </c:pt>
                <c:pt idx="14">
                  <c:v>51480</c:v>
                </c:pt>
                <c:pt idx="15">
                  <c:v>2</c:v>
                </c:pt>
                <c:pt idx="16">
                  <c:v>8</c:v>
                </c:pt>
                <c:pt idx="17">
                  <c:v>58</c:v>
                </c:pt>
                <c:pt idx="18">
                  <c:v>10</c:v>
                </c:pt>
                <c:pt idx="19">
                  <c:v>24</c:v>
                </c:pt>
                <c:pt idx="20">
                  <c:v>3</c:v>
                </c:pt>
                <c:pt idx="21">
                  <c:v>54</c:v>
                </c:pt>
                <c:pt idx="22">
                  <c:v>1</c:v>
                </c:pt>
                <c:pt idx="23">
                  <c:v>19</c:v>
                </c:pt>
                <c:pt idx="24">
                  <c:v>19</c:v>
                </c:pt>
                <c:pt idx="25">
                  <c:v>10</c:v>
                </c:pt>
                <c:pt idx="26">
                  <c:v>60</c:v>
                </c:pt>
                <c:pt idx="27">
                  <c:v>8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48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48</c:v>
                </c:pt>
                <c:pt idx="37">
                  <c:v>20</c:v>
                </c:pt>
                <c:pt idx="38">
                  <c:v>430</c:v>
                </c:pt>
                <c:pt idx="39">
                  <c:v>6183</c:v>
                </c:pt>
                <c:pt idx="40">
                  <c:v>1</c:v>
                </c:pt>
                <c:pt idx="41">
                  <c:v>1</c:v>
                </c:pt>
                <c:pt idx="42">
                  <c:v>6</c:v>
                </c:pt>
                <c:pt idx="43">
                  <c:v>225</c:v>
                </c:pt>
                <c:pt idx="44">
                  <c:v>19</c:v>
                </c:pt>
                <c:pt idx="45">
                  <c:v>4</c:v>
                </c:pt>
                <c:pt idx="4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D26-406A-BF12-0331567D4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0108800"/>
        <c:axId val="170110336"/>
      </c:barChart>
      <c:catAx>
        <c:axId val="17010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110336"/>
        <c:crosses val="autoZero"/>
        <c:auto val="1"/>
        <c:lblAlgn val="ctr"/>
        <c:lblOffset val="100"/>
        <c:noMultiLvlLbl val="0"/>
      </c:catAx>
      <c:valAx>
        <c:axId val="17011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108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VEHÍCULOS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23-46D8-8D40-A6870425C08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23-46D8-8D40-A6870425C08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23-46D8-8D40-A6870425C08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23-46D8-8D40-A6870425C08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23-46D8-8D40-A6870425C08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823-46D8-8D40-A6870425C0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VEH'!$A$2:$A$7</c:f>
              <c:strCache>
                <c:ptCount val="6"/>
                <c:pt idx="0">
                  <c:v>AUTOBUS</c:v>
                </c:pt>
                <c:pt idx="1">
                  <c:v>CAMION</c:v>
                </c:pt>
                <c:pt idx="2">
                  <c:v>CAMIONETA</c:v>
                </c:pt>
                <c:pt idx="3">
                  <c:v>CARRO</c:v>
                </c:pt>
                <c:pt idx="4">
                  <c:v>JEEPETA</c:v>
                </c:pt>
                <c:pt idx="5">
                  <c:v>MOTOCICLETA</c:v>
                </c:pt>
              </c:strCache>
            </c:strRef>
          </c:cat>
          <c:val>
            <c:numRef>
              <c:f>'[6]GRAF VEH'!$B$2:$B$7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10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823-46D8-8D40-A6870425C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263808"/>
        <c:axId val="290265344"/>
      </c:barChart>
      <c:catAx>
        <c:axId val="2902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65344"/>
        <c:crosses val="autoZero"/>
        <c:auto val="1"/>
        <c:lblAlgn val="ctr"/>
        <c:lblOffset val="100"/>
        <c:noMultiLvlLbl val="0"/>
      </c:catAx>
      <c:valAx>
        <c:axId val="2902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6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 </a:t>
            </a:r>
            <a:r>
              <a:rPr lang="es-DO" sz="1000" b="1" i="0" baseline="0">
                <a:effectLst/>
              </a:rPr>
              <a:t>ARMAS,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SUSTANCIAS CONTROLADAS Y COMBUSTIBLE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INCAUTADAS EN LA FRONTERA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DOMINICO 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JUIO-SEPTIEMBRE 2023</a:t>
            </a:r>
            <a:endParaRPr lang="en-US" sz="1000"/>
          </a:p>
        </c:rich>
      </c:tx>
      <c:layout>
        <c:manualLayout>
          <c:xMode val="edge"/>
          <c:yMode val="edge"/>
          <c:x val="0.17912489063867015"/>
          <c:y val="1.851851851851851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58-406F-82D8-C33C48007E2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58-406F-82D8-C33C48007E2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758-406F-82D8-C33C48007E2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58-406F-82D8-C33C48007E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DRO'!$A$2:$A$6</c:f>
              <c:strCache>
                <c:ptCount val="5"/>
                <c:pt idx="0">
                  <c:v>ARMAS BLANCAS</c:v>
                </c:pt>
                <c:pt idx="1">
                  <c:v>GRAMOS DE MARIHUANA</c:v>
                </c:pt>
                <c:pt idx="2">
                  <c:v>GALONES DE GASOIL</c:v>
                </c:pt>
                <c:pt idx="3">
                  <c:v>LIBRAS DE MARIHUANA</c:v>
                </c:pt>
                <c:pt idx="4">
                  <c:v>ARMAS DE FUEGO SIN DOCUMENTOS</c:v>
                </c:pt>
              </c:strCache>
            </c:strRef>
          </c:cat>
          <c:val>
            <c:numRef>
              <c:f>'[6]GRAF DRO'!$B$2:$B$6</c:f>
              <c:numCache>
                <c:formatCode>General</c:formatCode>
                <c:ptCount val="5"/>
                <c:pt idx="0">
                  <c:v>63</c:v>
                </c:pt>
                <c:pt idx="1">
                  <c:v>30.6</c:v>
                </c:pt>
                <c:pt idx="2">
                  <c:v>113</c:v>
                </c:pt>
                <c:pt idx="3">
                  <c:v>1590.05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58-406F-82D8-C33C48007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108160"/>
        <c:axId val="290109696"/>
      </c:barChart>
      <c:catAx>
        <c:axId val="29010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109696"/>
        <c:crosses val="autoZero"/>
        <c:auto val="1"/>
        <c:lblAlgn val="ctr"/>
        <c:lblOffset val="100"/>
        <c:noMultiLvlLbl val="0"/>
      </c:catAx>
      <c:valAx>
        <c:axId val="29010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10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LLEGADA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B7-4F04-AC67-24E615E4801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B7-4F04-AC67-24E615E4801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B7-4F04-AC67-24E615E4801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B7-4F04-AC67-24E615E4801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B7-4F04-AC67-24E615E4801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2B7-4F04-AC67-24E615E4801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2B7-4F04-AC67-24E615E4801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2B7-4F04-AC67-24E615E4801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2B7-4F04-AC67-24E615E4801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2B7-4F04-AC67-24E615E4801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2B7-4F04-AC67-24E615E4801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2B7-4F04-AC67-24E615E4801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2B7-4F04-AC67-24E615E4801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2B7-4F04-AC67-24E615E4801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2B7-4F04-AC67-24E615E4801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2B7-4F04-AC67-24E615E4801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2B7-4F04-AC67-24E615E480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 LLEGADA'!$A$2:$A$18</c:f>
              <c:strCache>
                <c:ptCount val="17"/>
                <c:pt idx="0">
                  <c:v>Azua</c:v>
                </c:pt>
                <c:pt idx="1">
                  <c:v>Barahona</c:v>
                </c:pt>
                <c:pt idx="2">
                  <c:v>Boca Chica</c:v>
                </c:pt>
                <c:pt idx="3">
                  <c:v>Cabo Rojo</c:v>
                </c:pt>
                <c:pt idx="4">
                  <c:v>Caucedo</c:v>
                </c:pt>
                <c:pt idx="5">
                  <c:v>La Cana</c:v>
                </c:pt>
                <c:pt idx="6">
                  <c:v>La Romana</c:v>
                </c:pt>
                <c:pt idx="7">
                  <c:v>Manzanillo</c:v>
                </c:pt>
                <c:pt idx="8">
                  <c:v>Puerto Plata</c:v>
                </c:pt>
                <c:pt idx="9">
                  <c:v>Punta Catalina</c:v>
                </c:pt>
                <c:pt idx="10">
                  <c:v>Samaná</c:v>
                </c:pt>
                <c:pt idx="11">
                  <c:v>San Pedro de Macorís</c:v>
                </c:pt>
                <c:pt idx="12">
                  <c:v>Santo Domingo</c:v>
                </c:pt>
                <c:pt idx="13">
                  <c:v>Haina Oriental</c:v>
                </c:pt>
                <c:pt idx="14">
                  <c:v>Haina Occidental</c:v>
                </c:pt>
                <c:pt idx="15">
                  <c:v>Duarte, Arroyo Barril</c:v>
                </c:pt>
                <c:pt idx="16">
                  <c:v>Amber Cove </c:v>
                </c:pt>
              </c:strCache>
            </c:strRef>
          </c:cat>
          <c:val>
            <c:numRef>
              <c:f>'[7]GRAF LLEGADA'!$B$2:$B$18</c:f>
              <c:numCache>
                <c:formatCode>General</c:formatCode>
                <c:ptCount val="17"/>
                <c:pt idx="0">
                  <c:v>13</c:v>
                </c:pt>
                <c:pt idx="1">
                  <c:v>17</c:v>
                </c:pt>
                <c:pt idx="2">
                  <c:v>19</c:v>
                </c:pt>
                <c:pt idx="3">
                  <c:v>0</c:v>
                </c:pt>
                <c:pt idx="4">
                  <c:v>290</c:v>
                </c:pt>
                <c:pt idx="5">
                  <c:v>69</c:v>
                </c:pt>
                <c:pt idx="6">
                  <c:v>12</c:v>
                </c:pt>
                <c:pt idx="7">
                  <c:v>23</c:v>
                </c:pt>
                <c:pt idx="8">
                  <c:v>113</c:v>
                </c:pt>
                <c:pt idx="9">
                  <c:v>8</c:v>
                </c:pt>
                <c:pt idx="10">
                  <c:v>2</c:v>
                </c:pt>
                <c:pt idx="11">
                  <c:v>49</c:v>
                </c:pt>
                <c:pt idx="12">
                  <c:v>44</c:v>
                </c:pt>
                <c:pt idx="13">
                  <c:v>220</c:v>
                </c:pt>
                <c:pt idx="14">
                  <c:v>108</c:v>
                </c:pt>
                <c:pt idx="15">
                  <c:v>6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22B7-4F04-AC67-24E615E48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807168"/>
        <c:axId val="306808704"/>
      </c:barChart>
      <c:catAx>
        <c:axId val="30680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808704"/>
        <c:crosses val="autoZero"/>
        <c:auto val="1"/>
        <c:lblAlgn val="ctr"/>
        <c:lblOffset val="100"/>
        <c:noMultiLvlLbl val="0"/>
      </c:catAx>
      <c:valAx>
        <c:axId val="30680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807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SALIDA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45-4007-8091-D82BEEDE4B2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45-4007-8091-D82BEEDE4B2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C45-4007-8091-D82BEEDE4B2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45-4007-8091-D82BEEDE4B2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45-4007-8091-D82BEEDE4B2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C45-4007-8091-D82BEEDE4B2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C45-4007-8091-D82BEEDE4B2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C45-4007-8091-D82BEEDE4B2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C45-4007-8091-D82BEEDE4B2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C45-4007-8091-D82BEEDE4B2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C45-4007-8091-D82BEEDE4B25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C45-4007-8091-D82BEEDE4B2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C45-4007-8091-D82BEEDE4B2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C45-4007-8091-D82BEEDE4B2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C45-4007-8091-D82BEEDE4B2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C45-4007-8091-D82BEEDE4B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 SAL'!$A$2:$A$17</c:f>
              <c:strCache>
                <c:ptCount val="16"/>
                <c:pt idx="0">
                  <c:v>Azua</c:v>
                </c:pt>
                <c:pt idx="1">
                  <c:v>Barahona</c:v>
                </c:pt>
                <c:pt idx="2">
                  <c:v>Boca Chica</c:v>
                </c:pt>
                <c:pt idx="3">
                  <c:v>Caucedo</c:v>
                </c:pt>
                <c:pt idx="4">
                  <c:v>La Romana</c:v>
                </c:pt>
                <c:pt idx="5">
                  <c:v>Manzanillo</c:v>
                </c:pt>
                <c:pt idx="6">
                  <c:v>Puerto Plata</c:v>
                </c:pt>
                <c:pt idx="7">
                  <c:v>Punta Catalina</c:v>
                </c:pt>
                <c:pt idx="8">
                  <c:v>Samaná</c:v>
                </c:pt>
                <c:pt idx="9">
                  <c:v>San Pedro de Macorís</c:v>
                </c:pt>
                <c:pt idx="10">
                  <c:v>Santo Domingo</c:v>
                </c:pt>
                <c:pt idx="11">
                  <c:v>Haina Oriental</c:v>
                </c:pt>
                <c:pt idx="12">
                  <c:v>Haina Occidental</c:v>
                </c:pt>
                <c:pt idx="13">
                  <c:v>La Cana</c:v>
                </c:pt>
                <c:pt idx="14">
                  <c:v>Duarte, Arroyo Barril</c:v>
                </c:pt>
                <c:pt idx="15">
                  <c:v>Cabo Rojo</c:v>
                </c:pt>
              </c:strCache>
            </c:strRef>
          </c:cat>
          <c:val>
            <c:numRef>
              <c:f>'[7]GRA SAL'!$B$2:$B$17</c:f>
              <c:numCache>
                <c:formatCode>General</c:formatCode>
                <c:ptCount val="16"/>
                <c:pt idx="0">
                  <c:v>11</c:v>
                </c:pt>
                <c:pt idx="1">
                  <c:v>11</c:v>
                </c:pt>
                <c:pt idx="2">
                  <c:v>17</c:v>
                </c:pt>
                <c:pt idx="3">
                  <c:v>290</c:v>
                </c:pt>
                <c:pt idx="4">
                  <c:v>12</c:v>
                </c:pt>
                <c:pt idx="5">
                  <c:v>23</c:v>
                </c:pt>
                <c:pt idx="6">
                  <c:v>99</c:v>
                </c:pt>
                <c:pt idx="7">
                  <c:v>8</c:v>
                </c:pt>
                <c:pt idx="8">
                  <c:v>1</c:v>
                </c:pt>
                <c:pt idx="9">
                  <c:v>43</c:v>
                </c:pt>
                <c:pt idx="10">
                  <c:v>42</c:v>
                </c:pt>
                <c:pt idx="11">
                  <c:v>319</c:v>
                </c:pt>
                <c:pt idx="12">
                  <c:v>109</c:v>
                </c:pt>
                <c:pt idx="13">
                  <c:v>69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6C45-4007-8091-D82BEEDE4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643328"/>
        <c:axId val="306644864"/>
      </c:barChart>
      <c:catAx>
        <c:axId val="30664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644864"/>
        <c:crosses val="autoZero"/>
        <c:auto val="1"/>
        <c:lblAlgn val="ctr"/>
        <c:lblOffset val="100"/>
        <c:noMultiLvlLbl val="0"/>
      </c:catAx>
      <c:valAx>
        <c:axId val="30664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643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SALIDA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HACIA ESTADOS UNIDOS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9A-4D49-8F05-D183A7C81AE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9A-4D49-8F05-D183A7C81AE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89A-4D49-8F05-D183A7C81AE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9A-4D49-8F05-D183A7C81AE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9A-4D49-8F05-D183A7C81AE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89A-4D49-8F05-D183A7C81AE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89A-4D49-8F05-D183A7C81AE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89A-4D49-8F05-D183A7C81AE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89A-4D49-8F05-D183A7C81AE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89A-4D49-8F05-D183A7C81AE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89A-4D49-8F05-D183A7C81A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 EEUU'!$A$2:$A$17</c:f>
              <c:strCache>
                <c:ptCount val="16"/>
                <c:pt idx="0">
                  <c:v>Amber Cove</c:v>
                </c:pt>
                <c:pt idx="1">
                  <c:v>Azua</c:v>
                </c:pt>
                <c:pt idx="2">
                  <c:v>Barahona</c:v>
                </c:pt>
                <c:pt idx="3">
                  <c:v>Boca Chica</c:v>
                </c:pt>
                <c:pt idx="4">
                  <c:v>Caucedo</c:v>
                </c:pt>
                <c:pt idx="5">
                  <c:v>La Cana</c:v>
                </c:pt>
                <c:pt idx="6">
                  <c:v>La Romana</c:v>
                </c:pt>
                <c:pt idx="7">
                  <c:v>Manzanillo</c:v>
                </c:pt>
                <c:pt idx="8">
                  <c:v>Puerto Plata</c:v>
                </c:pt>
                <c:pt idx="9">
                  <c:v>Punta Catalina</c:v>
                </c:pt>
                <c:pt idx="10">
                  <c:v>Samaná</c:v>
                </c:pt>
                <c:pt idx="11">
                  <c:v>San Pedro de Macorís</c:v>
                </c:pt>
                <c:pt idx="12">
                  <c:v>Santo Domingo</c:v>
                </c:pt>
                <c:pt idx="13">
                  <c:v>Haina Oriental</c:v>
                </c:pt>
                <c:pt idx="14">
                  <c:v>Haina Occidental</c:v>
                </c:pt>
                <c:pt idx="15">
                  <c:v>Cabo Rojo</c:v>
                </c:pt>
              </c:strCache>
            </c:strRef>
          </c:cat>
          <c:val>
            <c:numRef>
              <c:f>'[7]GRAF EEUU'!$B$2:$B$17</c:f>
              <c:numCache>
                <c:formatCode>General</c:formatCode>
                <c:ptCount val="16"/>
                <c:pt idx="0">
                  <c:v>5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59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86</c:v>
                </c:pt>
                <c:pt idx="9">
                  <c:v>1</c:v>
                </c:pt>
                <c:pt idx="10">
                  <c:v>0</c:v>
                </c:pt>
                <c:pt idx="11">
                  <c:v>11</c:v>
                </c:pt>
                <c:pt idx="12">
                  <c:v>39</c:v>
                </c:pt>
                <c:pt idx="13">
                  <c:v>110</c:v>
                </c:pt>
                <c:pt idx="14">
                  <c:v>25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89A-4D49-8F05-D183A7C81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300032"/>
        <c:axId val="306301568"/>
      </c:barChart>
      <c:catAx>
        <c:axId val="30630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301568"/>
        <c:crosses val="autoZero"/>
        <c:auto val="1"/>
        <c:lblAlgn val="ctr"/>
        <c:lblOffset val="100"/>
        <c:noMultiLvlLbl val="0"/>
      </c:catAx>
      <c:valAx>
        <c:axId val="30630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300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ARMAS, MUNICIONES Y PERTRECHOS HALLADOS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4D-4702-9CD5-B19682942DF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54D-4702-9CD5-B19682942DF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54D-4702-9CD5-B19682942DF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4D-4702-9CD5-B19682942DF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4D-4702-9CD5-B19682942DF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54D-4702-9CD5-B19682942DF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54D-4702-9CD5-B19682942DF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54D-4702-9CD5-B19682942DF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54D-4702-9CD5-B19682942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 ARM'!$A$2:$A$10</c:f>
              <c:strCache>
                <c:ptCount val="9"/>
                <c:pt idx="0">
                  <c:v>ARMAS DEPORTIVAS2</c:v>
                </c:pt>
                <c:pt idx="1">
                  <c:v>MUNICIONES 22MM</c:v>
                </c:pt>
                <c:pt idx="2">
                  <c:v>MUNICIONES 38MM</c:v>
                </c:pt>
                <c:pt idx="3">
                  <c:v>MUNICIONES 9MM</c:v>
                </c:pt>
                <c:pt idx="4">
                  <c:v>MUNICIONES 40MM</c:v>
                </c:pt>
                <c:pt idx="5">
                  <c:v>MUNICIONES 45MM</c:v>
                </c:pt>
                <c:pt idx="6">
                  <c:v>CARTUCHOS 12MM</c:v>
                </c:pt>
                <c:pt idx="7">
                  <c:v>PERDIGONES</c:v>
                </c:pt>
                <c:pt idx="8">
                  <c:v>RIFLE DE PERDIGONES</c:v>
                </c:pt>
              </c:strCache>
            </c:strRef>
          </c:cat>
          <c:val>
            <c:numRef>
              <c:f>'[7]GRAF ARM'!$B$2:$B$10</c:f>
              <c:numCache>
                <c:formatCode>General</c:formatCode>
                <c:ptCount val="9"/>
                <c:pt idx="0">
                  <c:v>12</c:v>
                </c:pt>
                <c:pt idx="1">
                  <c:v>2291</c:v>
                </c:pt>
                <c:pt idx="2">
                  <c:v>4445</c:v>
                </c:pt>
                <c:pt idx="3">
                  <c:v>8295</c:v>
                </c:pt>
                <c:pt idx="4">
                  <c:v>6359</c:v>
                </c:pt>
                <c:pt idx="5">
                  <c:v>2356</c:v>
                </c:pt>
                <c:pt idx="6">
                  <c:v>11314</c:v>
                </c:pt>
                <c:pt idx="7">
                  <c:v>2565</c:v>
                </c:pt>
                <c:pt idx="8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54D-4702-9CD5-B19682942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977408"/>
        <c:axId val="306991488"/>
      </c:barChart>
      <c:catAx>
        <c:axId val="30697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991488"/>
        <c:crosses val="autoZero"/>
        <c:auto val="1"/>
        <c:lblAlgn val="ctr"/>
        <c:lblOffset val="100"/>
        <c:noMultiLvlLbl val="0"/>
      </c:catAx>
      <c:valAx>
        <c:axId val="30699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97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CASO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'[8]GRAFV '!$A$2:$A$13</c:f>
              <c:strCache>
                <c:ptCount val="12"/>
                <c:pt idx="0">
                  <c:v>ARMAS DE FUEGO ILEGALES</c:v>
                </c:pt>
                <c:pt idx="1">
                  <c:v>ARMAS DE FUEGO LEGALES</c:v>
                </c:pt>
                <c:pt idx="2">
                  <c:v>ARMAS BLANCAS ILEGALES</c:v>
                </c:pt>
                <c:pt idx="3">
                  <c:v>CASOS DE DROGAS</c:v>
                </c:pt>
                <c:pt idx="4">
                  <c:v>CASOS DE ROBO</c:v>
                </c:pt>
                <c:pt idx="5">
                  <c:v>DEPORTADOS </c:v>
                </c:pt>
                <c:pt idx="6">
                  <c:v>DEVUELTOS</c:v>
                </c:pt>
                <c:pt idx="7">
                  <c:v>DINERO INCAUTADO</c:v>
                </c:pt>
                <c:pt idx="8">
                  <c:v>EXTRADITADOS</c:v>
                </c:pt>
                <c:pt idx="9">
                  <c:v>INTENTO DE SALIDA ILEGAL</c:v>
                </c:pt>
                <c:pt idx="10">
                  <c:v>NO AMITIDOS</c:v>
                </c:pt>
                <c:pt idx="11">
                  <c:v>PASAJERO PERTURBADOR</c:v>
                </c:pt>
              </c:strCache>
            </c:strRef>
          </c:cat>
          <c:val>
            <c:numRef>
              <c:f>'[8]GRAFV '!$B$2:$B$13</c:f>
              <c:numCache>
                <c:formatCode>General</c:formatCode>
                <c:ptCount val="12"/>
                <c:pt idx="0">
                  <c:v>7161</c:v>
                </c:pt>
                <c:pt idx="1">
                  <c:v>63871</c:v>
                </c:pt>
                <c:pt idx="2">
                  <c:v>3</c:v>
                </c:pt>
                <c:pt idx="3">
                  <c:v>18</c:v>
                </c:pt>
                <c:pt idx="4">
                  <c:v>0</c:v>
                </c:pt>
                <c:pt idx="5">
                  <c:v>657</c:v>
                </c:pt>
                <c:pt idx="6">
                  <c:v>20</c:v>
                </c:pt>
                <c:pt idx="7">
                  <c:v>9</c:v>
                </c:pt>
                <c:pt idx="8">
                  <c:v>10</c:v>
                </c:pt>
                <c:pt idx="9">
                  <c:v>20</c:v>
                </c:pt>
                <c:pt idx="10">
                  <c:v>41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0-46A1-93B5-9F707F8FA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633984"/>
        <c:axId val="286635520"/>
      </c:barChart>
      <c:catAx>
        <c:axId val="28663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635520"/>
        <c:crosses val="autoZero"/>
        <c:auto val="1"/>
        <c:lblAlgn val="ctr"/>
        <c:lblOffset val="100"/>
        <c:noMultiLvlLbl val="0"/>
      </c:catAx>
      <c:valAx>
        <c:axId val="28663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633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CASO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8E-408C-BD40-A69BA2E0860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8E-408C-BD40-A69BA2E0860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48E-408C-BD40-A69BA2E0860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8E-408C-BD40-A69BA2E086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'[8]GRAFV '!$H$2:$H$5</c:f>
              <c:strCache>
                <c:ptCount val="4"/>
                <c:pt idx="0">
                  <c:v> DEPORTADOS, NO ADMITIDOS, DEVUELTOS, EXTRADITADOS,  INTENTOS DE SALIDA ILEGAL Y REPATRIADOS</c:v>
                </c:pt>
                <c:pt idx="1">
                  <c:v>ARMAS DE FUEGO ILEGALES</c:v>
                </c:pt>
                <c:pt idx="2">
                  <c:v>ARMAS DE FUEGO LEGALES</c:v>
                </c:pt>
                <c:pt idx="3">
                  <c:v>CASOS DE DROGAS, ROBO, DINERO INCAUTADOS, PASAJEROS PERTURBADOR Y ARMAS BLANCAS</c:v>
                </c:pt>
              </c:strCache>
            </c:strRef>
          </c:cat>
          <c:val>
            <c:numRef>
              <c:f>'[8]GRAFV '!$I$2:$I$5</c:f>
              <c:numCache>
                <c:formatCode>General</c:formatCode>
                <c:ptCount val="4"/>
                <c:pt idx="0">
                  <c:v>748</c:v>
                </c:pt>
                <c:pt idx="1">
                  <c:v>7161</c:v>
                </c:pt>
                <c:pt idx="2">
                  <c:v>63871</c:v>
                </c:pt>
                <c:pt idx="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8E-408C-BD40-A69BA2E08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87155328"/>
        <c:axId val="287156864"/>
      </c:barChart>
      <c:catAx>
        <c:axId val="287155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7156864"/>
        <c:crosses val="autoZero"/>
        <c:auto val="1"/>
        <c:lblAlgn val="ctr"/>
        <c:lblOffset val="100"/>
        <c:noMultiLvlLbl val="0"/>
      </c:catAx>
      <c:valAx>
        <c:axId val="287156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715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</a:t>
            </a:r>
            <a:r>
              <a:rPr lang="es-DO" sz="1000" b="1" i="0" baseline="0">
                <a:effectLst/>
              </a:rPr>
              <a:t>AEROPUERTOS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EC-4ACB-8968-5F1658CB6E3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AEC-4ACB-8968-5F1658CB6E3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AEC-4ACB-8968-5F1658CB6E3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EC-4ACB-8968-5F1658CB6E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'[8]GRAFV '!$M$2:$M$8</c:f>
              <c:strCache>
                <c:ptCount val="7"/>
                <c:pt idx="0">
                  <c:v> AEROPUERTO INTERNACIONAL JUAN BOSCH</c:v>
                </c:pt>
                <c:pt idx="1">
                  <c:v> AEROPUERTO INTERNACIONAL DOCTOR JOAQUIN BALAGUER </c:v>
                </c:pt>
                <c:pt idx="2">
                  <c:v> AEROPUERTO INTERNACIONALDE  LA ROMANA</c:v>
                </c:pt>
                <c:pt idx="3">
                  <c:v> AEROPUERTO INTERNACIONAL DE PUNTA CANA</c:v>
                </c:pt>
                <c:pt idx="4">
                  <c:v> AEROPUERTO INTERNACIONAL GREGORIO LUPERÓN</c:v>
                </c:pt>
                <c:pt idx="5">
                  <c:v> AEROPUERTO INTERNACIONAL JOSÉ FRANCISCO PEÑA GÓMEZ </c:v>
                </c:pt>
                <c:pt idx="6">
                  <c:v> AEROPUERTO INTERNACIONAL CIBAO</c:v>
                </c:pt>
              </c:strCache>
            </c:strRef>
          </c:cat>
          <c:val>
            <c:numRef>
              <c:f>'[8]GRAFV '!$N$2:$N$8</c:f>
              <c:numCache>
                <c:formatCode>General</c:formatCode>
                <c:ptCount val="7"/>
                <c:pt idx="0">
                  <c:v>2</c:v>
                </c:pt>
                <c:pt idx="1">
                  <c:v>4</c:v>
                </c:pt>
                <c:pt idx="2">
                  <c:v>62</c:v>
                </c:pt>
                <c:pt idx="3">
                  <c:v>188744</c:v>
                </c:pt>
                <c:pt idx="4">
                  <c:v>166</c:v>
                </c:pt>
                <c:pt idx="5">
                  <c:v>259002</c:v>
                </c:pt>
                <c:pt idx="6">
                  <c:v>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EC-4ACB-8968-5F1658CB6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7471872"/>
        <c:axId val="287477760"/>
      </c:barChart>
      <c:catAx>
        <c:axId val="28747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7477760"/>
        <c:crosses val="autoZero"/>
        <c:auto val="1"/>
        <c:lblAlgn val="ctr"/>
        <c:lblOffset val="100"/>
        <c:noMultiLvlLbl val="0"/>
      </c:catAx>
      <c:valAx>
        <c:axId val="28747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7471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DEL 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64-4A75-A720-FE358DA2269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64-4A75-A720-FE358DA2269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64-4A75-A720-FE358DA2269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64-4A75-A720-FE358DA2269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64-4A75-A720-FE358DA2269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F64-4A75-A720-FE358DA2269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F64-4A75-A720-FE358DA2269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64-4A75-A720-FE358DA2269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F64-4A75-A720-FE358DA2269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F64-4A75-A720-FE358DA2269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F64-4A75-A720-FE358DA2269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F64-4A75-A720-FE358DA2269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F64-4A75-A720-FE358DA226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BAJAS'!$E$3:$E$15</c:f>
              <c:strCache>
                <c:ptCount val="13"/>
                <c:pt idx="0">
                  <c:v>CORONEL</c:v>
                </c:pt>
                <c:pt idx="1">
                  <c:v>TTE. CORONEL</c:v>
                </c:pt>
                <c:pt idx="2">
                  <c:v>MAYOR</c:v>
                </c:pt>
                <c:pt idx="3">
                  <c:v>CAPITÁN</c:v>
                </c:pt>
                <c:pt idx="4">
                  <c:v>1ER. TTE.</c:v>
                </c:pt>
                <c:pt idx="5">
                  <c:v>2DO. TTE.</c:v>
                </c:pt>
                <c:pt idx="6">
                  <c:v>CADETES Y ASP. </c:v>
                </c:pt>
                <c:pt idx="7">
                  <c:v>SGTO. MAYOR</c:v>
                </c:pt>
                <c:pt idx="8">
                  <c:v>SGTO.</c:v>
                </c:pt>
                <c:pt idx="9">
                  <c:v>CABO</c:v>
                </c:pt>
                <c:pt idx="10">
                  <c:v>RASO</c:v>
                </c:pt>
                <c:pt idx="11">
                  <c:v>CONSCRIPTO</c:v>
                </c:pt>
                <c:pt idx="12">
                  <c:v>ASIMILADO</c:v>
                </c:pt>
              </c:strCache>
            </c:strRef>
          </c:cat>
          <c:val>
            <c:numRef>
              <c:f>'[2]GRAF BAJAS'!$F$3:$F$15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29</c:v>
                </c:pt>
                <c:pt idx="7">
                  <c:v>21</c:v>
                </c:pt>
                <c:pt idx="8">
                  <c:v>13</c:v>
                </c:pt>
                <c:pt idx="9">
                  <c:v>31</c:v>
                </c:pt>
                <c:pt idx="10">
                  <c:v>88</c:v>
                </c:pt>
                <c:pt idx="11">
                  <c:v>14</c:v>
                </c:pt>
                <c:pt idx="1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F64-4A75-A720-FE358DA22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651776"/>
        <c:axId val="314653312"/>
      </c:barChart>
      <c:catAx>
        <c:axId val="31465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653312"/>
        <c:crosses val="autoZero"/>
        <c:auto val="1"/>
        <c:lblAlgn val="ctr"/>
        <c:lblOffset val="100"/>
        <c:noMultiLvlLbl val="0"/>
      </c:catAx>
      <c:valAx>
        <c:axId val="31465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651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INSPECCIÓN DE VEHÍCULOS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REALIZADOS TIPO DE OPERATIVO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EC-46CF-A4FE-6BF7ED800B8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EC-46CF-A4FE-6BF7ED800B8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8EC-46CF-A4FE-6BF7ED800B8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EC-46CF-A4FE-6BF7ED800B8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EC-46CF-A4FE-6BF7ED800B8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8EC-46CF-A4FE-6BF7ED800B8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8EC-46CF-A4FE-6BF7ED800B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'[9]GRAF. TIP-OP'!$A$3:$A$9</c:f>
              <c:strCache>
                <c:ptCount val="7"/>
                <c:pt idx="0">
                  <c:v>PATRULLAS</c:v>
                </c:pt>
                <c:pt idx="1">
                  <c:v>OPERATIVOS EN COMISIÓN MIXTA INTERINSTITUCIONAL</c:v>
                </c:pt>
                <c:pt idx="2">
                  <c:v>OPERATIVOS EN APOYO A LA DIRECCIÓN DE SUPERVISIÓN Y CONTROL DE ESTACIONES DE EXPENDIO DE COMBUSTIBLES (CIERRE DE ESTACIONES DE COMBUSTIBLE)
</c:v>
                </c:pt>
                <c:pt idx="3">
                  <c:v>ALLANAMIENTOS </c:v>
                </c:pt>
                <c:pt idx="4">
                  <c:v>VIGILANCIA A PUNTOS DE INTERES </c:v>
                </c:pt>
                <c:pt idx="5">
                  <c:v>INSPECCIÓN CAMIONES DE TRANSPORTAN DE COMBUSTIBLES Y MERCANCÍAS</c:v>
                </c:pt>
                <c:pt idx="6">
                  <c:v>INSPECCIÓN CAMIONES DE DESECHOS OLEOSOS, SLOP, SLUDGE, Y AGUAS DE SENTINA EN LAS INSTALACIONES PORTUARIAS</c:v>
                </c:pt>
              </c:strCache>
            </c:strRef>
          </c:cat>
          <c:val>
            <c:numRef>
              <c:f>'[9]GRAF. TIP-OP'!$B$3:$B$9</c:f>
              <c:numCache>
                <c:formatCode>General</c:formatCode>
                <c:ptCount val="7"/>
                <c:pt idx="0">
                  <c:v>1644</c:v>
                </c:pt>
                <c:pt idx="1">
                  <c:v>18</c:v>
                </c:pt>
                <c:pt idx="2">
                  <c:v>91</c:v>
                </c:pt>
                <c:pt idx="3">
                  <c:v>41</c:v>
                </c:pt>
                <c:pt idx="4">
                  <c:v>121</c:v>
                </c:pt>
                <c:pt idx="5">
                  <c:v>278</c:v>
                </c:pt>
                <c:pt idx="6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8EC-46CF-A4FE-6BF7ED800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381312"/>
        <c:axId val="300382848"/>
      </c:barChart>
      <c:catAx>
        <c:axId val="30038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82848"/>
        <c:crosses val="autoZero"/>
        <c:auto val="1"/>
        <c:lblAlgn val="ctr"/>
        <c:lblOffset val="100"/>
        <c:noMultiLvlLbl val="0"/>
      </c:catAx>
      <c:valAx>
        <c:axId val="30038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81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>
                <a:effectLst/>
              </a:rPr>
              <a:t>VEHÍCULOS</a:t>
            </a:r>
            <a:r>
              <a:rPr lang="es-DO" sz="1000" b="1" baseline="0">
                <a:effectLst/>
              </a:rPr>
              <a:t> RETENIDOS </a:t>
            </a:r>
          </a:p>
          <a:p>
            <a:pPr>
              <a:defRPr sz="1000"/>
            </a:pPr>
            <a:r>
              <a:rPr lang="es-DO" sz="1000" b="1" baseline="0">
                <a:effectLst/>
              </a:rPr>
              <a:t>POR TIPO DE INFRACCIÓN</a:t>
            </a:r>
            <a:r>
              <a:rPr lang="es-DO" sz="1000" b="1" i="0" cap="all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4968285601467958"/>
          <c:y val="4.6432953842553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8B-4144-A68C-D451C565AC9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8B-4144-A68C-D451C565AC9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C8B-4144-A68C-D451C565AC9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8B-4144-A68C-D451C565AC9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8B-4144-A68C-D451C565AC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'[9]GRAF. TIP.DEL'!$A$3:$A$7</c:f>
              <c:strCache>
                <c:ptCount val="5"/>
                <c:pt idx="0">
                  <c:v>ALMACENAMIENTO ILEGAL DE COMBUSTIBLES </c:v>
                </c:pt>
                <c:pt idx="1">
                  <c:v>FALTA DE FACTURA Y/O CONDUCE</c:v>
                </c:pt>
                <c:pt idx="2">
                  <c:v>TRANSITAR CON STICKER VENCIDO</c:v>
                </c:pt>
                <c:pt idx="3">
                  <c:v>TRANSITAR SIN STICKER</c:v>
                </c:pt>
                <c:pt idx="4">
                  <c:v>VENTA ILEGAL DE COMBUSTIBLES / MERCANCIAS </c:v>
                </c:pt>
              </c:strCache>
            </c:strRef>
          </c:cat>
          <c:val>
            <c:numRef>
              <c:f>'[9]GRAF. TIP.DEL'!$B$3:$B$7</c:f>
              <c:numCache>
                <c:formatCode>General</c:formatCode>
                <c:ptCount val="5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8B-4144-A68C-D451C565A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01511040"/>
        <c:axId val="301512576"/>
      </c:barChart>
      <c:catAx>
        <c:axId val="301511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512576"/>
        <c:crosses val="autoZero"/>
        <c:auto val="1"/>
        <c:lblAlgn val="ctr"/>
        <c:lblOffset val="100"/>
        <c:noMultiLvlLbl val="0"/>
      </c:catAx>
      <c:valAx>
        <c:axId val="301512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51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RETENCIONES REALIZADAS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POR TIPO DE COMBUSTIBLE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5301848207489905"/>
          <c:y val="4.7832495514331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AE-47B3-ACB7-B408B3862C1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AE-47B3-ACB7-B408B3862C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'[9]GRAF. TIP.COM'!$A$3:$A$4</c:f>
              <c:strCache>
                <c:ptCount val="2"/>
                <c:pt idx="0">
                  <c:v>GLP</c:v>
                </c:pt>
                <c:pt idx="1">
                  <c:v>GASOIL</c:v>
                </c:pt>
              </c:strCache>
            </c:strRef>
          </c:cat>
          <c:val>
            <c:numRef>
              <c:f>'[9]GRAF. TIP.COM'!$B$3:$B$4</c:f>
              <c:numCache>
                <c:formatCode>General</c:formatCode>
                <c:ptCount val="2"/>
                <c:pt idx="0">
                  <c:v>112</c:v>
                </c:pt>
                <c:pt idx="1">
                  <c:v>9050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AE-47B3-ACB7-B408B3862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392640"/>
        <c:axId val="301394176"/>
      </c:barChart>
      <c:catAx>
        <c:axId val="30139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394176"/>
        <c:crosses val="autoZero"/>
        <c:auto val="1"/>
        <c:lblAlgn val="ctr"/>
        <c:lblOffset val="100"/>
        <c:noMultiLvlLbl val="0"/>
      </c:catAx>
      <c:valAx>
        <c:axId val="30139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39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NO.4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MERCANCIAS RETENIDAS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JULIO-SEPTIEMBRE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'[9]GRAF MER'!$B$1</c:f>
              <c:strCache>
                <c:ptCount val="1"/>
                <c:pt idx="0">
                  <c:v>CANT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EB-41AF-9F70-A753CC31C7D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EB-41AF-9F70-A753CC31C7D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FEB-41AF-9F70-A753CC31C7D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EB-41AF-9F70-A753CC31C7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 MER'!$A$2:$A$5</c:f>
              <c:strCache>
                <c:ptCount val="4"/>
                <c:pt idx="0">
                  <c:v>MEDICAMENTOS Y DERIVADOS (UNIDAD)</c:v>
                </c:pt>
                <c:pt idx="1">
                  <c:v>TABACO Y DERIVADOS (UNIDAD)</c:v>
                </c:pt>
                <c:pt idx="2">
                  <c:v>ALCOHOL Y DERIVADOS (BOTELLAS)</c:v>
                </c:pt>
                <c:pt idx="3">
                  <c:v>ESTIMULANTE SEXUAL (UNIDAD / FRASCO) </c:v>
                </c:pt>
              </c:strCache>
            </c:strRef>
          </c:cat>
          <c:val>
            <c:numRef>
              <c:f>'[9]GRAF MER'!$B$2:$B$5</c:f>
              <c:numCache>
                <c:formatCode>General</c:formatCode>
                <c:ptCount val="4"/>
                <c:pt idx="0">
                  <c:v>43114</c:v>
                </c:pt>
                <c:pt idx="1">
                  <c:v>4023722</c:v>
                </c:pt>
                <c:pt idx="2">
                  <c:v>30192</c:v>
                </c:pt>
                <c:pt idx="3">
                  <c:v>4673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EB-41AF-9F70-A753CC31C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01828352"/>
        <c:axId val="301846528"/>
      </c:barChart>
      <c:catAx>
        <c:axId val="301828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846528"/>
        <c:crosses val="autoZero"/>
        <c:auto val="1"/>
        <c:lblAlgn val="ctr"/>
        <c:lblOffset val="100"/>
        <c:noMultiLvlLbl val="0"/>
      </c:catAx>
      <c:valAx>
        <c:axId val="301846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82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COMISIÓN MILITAR POLICIAL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CANTIDAD DE ASISTENCIAS EN LAS VÍAS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[10]Hoja1!$I$3:$I$19</c:f>
              <c:strCache>
                <c:ptCount val="17"/>
                <c:pt idx="0">
                  <c:v>ACCIDENTE</c:v>
                </c:pt>
                <c:pt idx="1">
                  <c:v>AMBULACIA</c:v>
                </c:pt>
                <c:pt idx="2">
                  <c:v>ATROPELLAMIENTO</c:v>
                </c:pt>
                <c:pt idx="3">
                  <c:v>CALENTAMIENTO </c:v>
                </c:pt>
                <c:pt idx="4">
                  <c:v>CAM. RESCATE</c:v>
                </c:pt>
                <c:pt idx="5">
                  <c:v>CHOQUE</c:v>
                </c:pt>
                <c:pt idx="6">
                  <c:v>COMBUSTIBLE</c:v>
                </c:pt>
                <c:pt idx="7">
                  <c:v>ELÉCTRICA</c:v>
                </c:pt>
                <c:pt idx="8">
                  <c:v>FALLECIDOS</c:v>
                </c:pt>
                <c:pt idx="9">
                  <c:v>GRÚAS</c:v>
                </c:pt>
                <c:pt idx="10">
                  <c:v>HERIDOS</c:v>
                </c:pt>
                <c:pt idx="11">
                  <c:v>MECANICA</c:v>
                </c:pt>
                <c:pt idx="12">
                  <c:v>SEGURIDAD</c:v>
                </c:pt>
                <c:pt idx="13">
                  <c:v>TALLERES</c:v>
                </c:pt>
                <c:pt idx="14">
                  <c:v>VOLCADURA</c:v>
                </c:pt>
                <c:pt idx="15">
                  <c:v>DESLIZAMIENTO</c:v>
                </c:pt>
                <c:pt idx="16">
                  <c:v>NEUMÁTICO</c:v>
                </c:pt>
              </c:strCache>
            </c:strRef>
          </c:cat>
          <c:val>
            <c:numRef>
              <c:f>[10]Hoja1!$J$3:$J$19</c:f>
              <c:numCache>
                <c:formatCode>General</c:formatCode>
                <c:ptCount val="17"/>
                <c:pt idx="0">
                  <c:v>1421</c:v>
                </c:pt>
                <c:pt idx="1">
                  <c:v>823</c:v>
                </c:pt>
                <c:pt idx="2">
                  <c:v>54</c:v>
                </c:pt>
                <c:pt idx="3">
                  <c:v>1053</c:v>
                </c:pt>
                <c:pt idx="4">
                  <c:v>21</c:v>
                </c:pt>
                <c:pt idx="5">
                  <c:v>651</c:v>
                </c:pt>
                <c:pt idx="6">
                  <c:v>3158</c:v>
                </c:pt>
                <c:pt idx="7">
                  <c:v>635</c:v>
                </c:pt>
                <c:pt idx="8">
                  <c:v>76</c:v>
                </c:pt>
                <c:pt idx="9">
                  <c:v>507</c:v>
                </c:pt>
                <c:pt idx="10">
                  <c:v>557</c:v>
                </c:pt>
                <c:pt idx="11">
                  <c:v>15301</c:v>
                </c:pt>
                <c:pt idx="12">
                  <c:v>26052</c:v>
                </c:pt>
                <c:pt idx="13">
                  <c:v>360</c:v>
                </c:pt>
                <c:pt idx="14">
                  <c:v>69</c:v>
                </c:pt>
                <c:pt idx="15">
                  <c:v>630</c:v>
                </c:pt>
                <c:pt idx="16">
                  <c:v>14137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F-467D-85CE-5160AE94A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7727104"/>
        <c:axId val="288900224"/>
      </c:barChart>
      <c:catAx>
        <c:axId val="23772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8900224"/>
        <c:crosses val="autoZero"/>
        <c:auto val="1"/>
        <c:lblAlgn val="ctr"/>
        <c:lblOffset val="100"/>
        <c:noMultiLvlLbl val="0"/>
      </c:catAx>
      <c:valAx>
        <c:axId val="28890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72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SENPA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ACTIVIDADES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REALIZADAS POR LOCALIDAD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 b="1">
              <a:effectLst/>
            </a:endParaRPr>
          </a:p>
        </c:rich>
      </c:tx>
      <c:layout>
        <c:manualLayout>
          <c:xMode val="edge"/>
          <c:yMode val="edge"/>
          <c:x val="0.42735524679428238"/>
          <c:y val="1.859411894427142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6469816272965882E-2"/>
          <c:y val="0.38900481189851266"/>
          <c:w val="0.89019685039370078"/>
          <c:h val="0.31220581802274716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96-44FB-B34F-090273FEF2B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96-44FB-B34F-090273FEF2B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796-44FB-B34F-090273FEF2B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96-44FB-B34F-090273FEF2B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96-44FB-B34F-090273FEF2B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796-44FB-B34F-090273FEF2B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796-44FB-B34F-090273FEF2B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796-44FB-B34F-090273FEF2B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796-44FB-B34F-090273FEF2B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796-44FB-B34F-090273FEF2B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796-44FB-B34F-090273FEF2BB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796-44FB-B34F-090273FEF2B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796-44FB-B34F-090273FEF2B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796-44FB-B34F-090273FEF2B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796-44FB-B34F-090273FEF2B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796-44FB-B34F-090273FEF2B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796-44FB-B34F-090273FEF2B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796-44FB-B34F-090273FEF2B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796-44FB-B34F-090273FEF2B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796-44FB-B34F-090273FEF2BB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796-44FB-B34F-090273FEF2BB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796-44FB-B34F-090273FEF2BB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796-44FB-B34F-090273FEF2BB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796-44FB-B34F-090273FEF2BB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B796-44FB-B34F-090273FEF2B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B796-44FB-B34F-090273FEF2B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B796-44FB-B34F-090273FEF2B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B796-44FB-B34F-090273FEF2BB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B796-44FB-B34F-090273FEF2BB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B796-44FB-B34F-090273FEF2BB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B796-44FB-B34F-090273FEF2BB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B796-44FB-B34F-090273FEF2BB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B796-44FB-B34F-090273FEF2BB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B796-44FB-B34F-090273FEF2BB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B796-44FB-B34F-090273FEF2BB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B796-44FB-B34F-090273FEF2BB}"/>
              </c:ext>
            </c:extLst>
          </c:dPt>
          <c:dPt>
            <c:idx val="36"/>
            <c:invertIfNegative val="0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796-44FB-B34F-090273FEF2BB}"/>
              </c:ext>
            </c:extLst>
          </c:dPt>
          <c:dPt>
            <c:idx val="37"/>
            <c:invertIfNegative val="0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796-44FB-B34F-090273FEF2BB}"/>
              </c:ext>
            </c:extLst>
          </c:dPt>
          <c:dPt>
            <c:idx val="38"/>
            <c:invertIfNegative val="0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796-44FB-B34F-090273FEF2BB}"/>
              </c:ext>
            </c:extLst>
          </c:dPt>
          <c:dPt>
            <c:idx val="39"/>
            <c:invertIfNegative val="0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796-44FB-B34F-090273FEF2BB}"/>
              </c:ext>
            </c:extLst>
          </c:dPt>
          <c:dPt>
            <c:idx val="40"/>
            <c:invertIfNegative val="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796-44FB-B34F-090273FEF2BB}"/>
              </c:ext>
            </c:extLst>
          </c:dPt>
          <c:dPt>
            <c:idx val="41"/>
            <c:invertIfNegative val="0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796-44FB-B34F-090273FEF2BB}"/>
              </c:ext>
            </c:extLst>
          </c:dPt>
          <c:dPt>
            <c:idx val="42"/>
            <c:invertIfNegative val="0"/>
            <c:bubble3D val="0"/>
            <c:spPr>
              <a:solidFill>
                <a:schemeClr val="accent1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796-44FB-B34F-090273FEF2BB}"/>
              </c:ext>
            </c:extLst>
          </c:dPt>
          <c:dPt>
            <c:idx val="43"/>
            <c:invertIfNegative val="0"/>
            <c:bubble3D val="0"/>
            <c:spPr>
              <a:solidFill>
                <a:schemeClr val="accent2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796-44FB-B34F-090273FEF2BB}"/>
              </c:ext>
            </c:extLst>
          </c:dPt>
          <c:dPt>
            <c:idx val="44"/>
            <c:invertIfNegative val="0"/>
            <c:bubble3D val="0"/>
            <c:spPr>
              <a:solidFill>
                <a:schemeClr val="accent3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796-44FB-B34F-090273FEF2BB}"/>
              </c:ext>
            </c:extLst>
          </c:dPt>
          <c:dPt>
            <c:idx val="45"/>
            <c:invertIfNegative val="0"/>
            <c:bubble3D val="0"/>
            <c:spPr>
              <a:solidFill>
                <a:schemeClr val="accent4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796-44FB-B34F-090273FEF2BB}"/>
              </c:ext>
            </c:extLst>
          </c:dPt>
          <c:dPt>
            <c:idx val="46"/>
            <c:invertIfNegative val="0"/>
            <c:bubble3D val="0"/>
            <c:spPr>
              <a:solidFill>
                <a:schemeClr val="accent5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796-44FB-B34F-090273FEF2BB}"/>
              </c:ext>
            </c:extLst>
          </c:dPt>
          <c:dPt>
            <c:idx val="47"/>
            <c:invertIfNegative val="0"/>
            <c:bubble3D val="0"/>
            <c:spPr>
              <a:solidFill>
                <a:schemeClr val="accent6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796-44FB-B34F-090273FEF2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'[11]GRAF PROV'!$A$3:$A$50</c:f>
              <c:strCache>
                <c:ptCount val="48"/>
                <c:pt idx="0">
                  <c:v>Azua</c:v>
                </c:pt>
                <c:pt idx="1">
                  <c:v>Bahoruco</c:v>
                </c:pt>
                <c:pt idx="2">
                  <c:v>Barahona</c:v>
                </c:pt>
                <c:pt idx="3">
                  <c:v>Bayaguana (Monte Plata)</c:v>
                </c:pt>
                <c:pt idx="4">
                  <c:v>Constanza (La Vega)</c:v>
                </c:pt>
                <c:pt idx="5">
                  <c:v>Dajabón</c:v>
                </c:pt>
                <c:pt idx="6">
                  <c:v>Distrito Nacional</c:v>
                </c:pt>
                <c:pt idx="7">
                  <c:v>Duarte</c:v>
                </c:pt>
                <c:pt idx="8">
                  <c:v>El seíbo</c:v>
                </c:pt>
                <c:pt idx="9">
                  <c:v>Elías Piña</c:v>
                </c:pt>
                <c:pt idx="10">
                  <c:v>Espaillat</c:v>
                </c:pt>
                <c:pt idx="11">
                  <c:v>Gaspar Hernández (Espaillat)</c:v>
                </c:pt>
                <c:pt idx="12">
                  <c:v>Hato Mayor</c:v>
                </c:pt>
                <c:pt idx="13">
                  <c:v>Hermanas Mirabal (Salcedo)</c:v>
                </c:pt>
                <c:pt idx="14">
                  <c:v>Independencia</c:v>
                </c:pt>
                <c:pt idx="15">
                  <c:v>Isla Saona</c:v>
                </c:pt>
                <c:pt idx="16">
                  <c:v>Jánico</c:v>
                </c:pt>
                <c:pt idx="17">
                  <c:v>Jarabacoa (La Vega)</c:v>
                </c:pt>
                <c:pt idx="18">
                  <c:v>La Altagracia</c:v>
                </c:pt>
                <c:pt idx="19">
                  <c:v>La Romana</c:v>
                </c:pt>
                <c:pt idx="20">
                  <c:v>La Vega</c:v>
                </c:pt>
                <c:pt idx="21">
                  <c:v>María Trinidad Sánchez</c:v>
                </c:pt>
                <c:pt idx="22">
                  <c:v>Miches (El seíbo)</c:v>
                </c:pt>
                <c:pt idx="23">
                  <c:v>Monción (Santiago Rodríguez)</c:v>
                </c:pt>
                <c:pt idx="24">
                  <c:v>Monseñor Nouel</c:v>
                </c:pt>
                <c:pt idx="25">
                  <c:v>Monte Plata</c:v>
                </c:pt>
                <c:pt idx="26">
                  <c:v>Montecristi</c:v>
                </c:pt>
                <c:pt idx="27">
                  <c:v>Paraíso Barahona)</c:v>
                </c:pt>
                <c:pt idx="28">
                  <c:v>Pedernales</c:v>
                </c:pt>
                <c:pt idx="29">
                  <c:v>Peravia</c:v>
                </c:pt>
                <c:pt idx="30">
                  <c:v>Puerto Plata</c:v>
                </c:pt>
                <c:pt idx="31">
                  <c:v>Restauración (Dajabón)</c:v>
                </c:pt>
                <c:pt idx="32">
                  <c:v>Sabana Grande de Boyá</c:v>
                </c:pt>
                <c:pt idx="33">
                  <c:v>Samaná</c:v>
                </c:pt>
                <c:pt idx="34">
                  <c:v>San Cristóbal</c:v>
                </c:pt>
                <c:pt idx="35">
                  <c:v>San José de las Matas (Santiago)</c:v>
                </c:pt>
                <c:pt idx="36">
                  <c:v>San José de Ocoa</c:v>
                </c:pt>
                <c:pt idx="37">
                  <c:v>San Juan de la Maguana</c:v>
                </c:pt>
                <c:pt idx="38">
                  <c:v>San Pedro de Macorís</c:v>
                </c:pt>
                <c:pt idx="39">
                  <c:v>Sánchez Ramírez</c:v>
                </c:pt>
                <c:pt idx="40">
                  <c:v>Santiago de los Caballeros</c:v>
                </c:pt>
                <c:pt idx="41">
                  <c:v>Santiago Rodríguez</c:v>
                </c:pt>
                <c:pt idx="42">
                  <c:v>Santo Domingo</c:v>
                </c:pt>
                <c:pt idx="43">
                  <c:v>Valle Nuevo</c:v>
                </c:pt>
                <c:pt idx="44">
                  <c:v>Valverde</c:v>
                </c:pt>
                <c:pt idx="45">
                  <c:v>Vicente Noble</c:v>
                </c:pt>
                <c:pt idx="46">
                  <c:v>Villa Altagracia (San Cristóbal)</c:v>
                </c:pt>
                <c:pt idx="47">
                  <c:v>Yamasá (Monte Plata)</c:v>
                </c:pt>
              </c:strCache>
            </c:strRef>
          </c:cat>
          <c:val>
            <c:numRef>
              <c:f>'[11]GRAF PROV'!$B$3:$B$50</c:f>
              <c:numCache>
                <c:formatCode>General</c:formatCode>
                <c:ptCount val="48"/>
                <c:pt idx="0">
                  <c:v>4573.7</c:v>
                </c:pt>
                <c:pt idx="1">
                  <c:v>3318.6699999999996</c:v>
                </c:pt>
                <c:pt idx="2">
                  <c:v>738.6</c:v>
                </c:pt>
                <c:pt idx="3">
                  <c:v>1400.5</c:v>
                </c:pt>
                <c:pt idx="4">
                  <c:v>344</c:v>
                </c:pt>
                <c:pt idx="5">
                  <c:v>974.4</c:v>
                </c:pt>
                <c:pt idx="6">
                  <c:v>5702.5</c:v>
                </c:pt>
                <c:pt idx="7">
                  <c:v>2666.75</c:v>
                </c:pt>
                <c:pt idx="8">
                  <c:v>598.5</c:v>
                </c:pt>
                <c:pt idx="9">
                  <c:v>347.7</c:v>
                </c:pt>
                <c:pt idx="10">
                  <c:v>1990.42</c:v>
                </c:pt>
                <c:pt idx="11">
                  <c:v>295</c:v>
                </c:pt>
                <c:pt idx="12">
                  <c:v>491</c:v>
                </c:pt>
                <c:pt idx="13">
                  <c:v>224</c:v>
                </c:pt>
                <c:pt idx="14">
                  <c:v>383</c:v>
                </c:pt>
                <c:pt idx="15">
                  <c:v>273</c:v>
                </c:pt>
                <c:pt idx="16">
                  <c:v>114</c:v>
                </c:pt>
                <c:pt idx="17">
                  <c:v>2086.25</c:v>
                </c:pt>
                <c:pt idx="18">
                  <c:v>391</c:v>
                </c:pt>
                <c:pt idx="19">
                  <c:v>471.25</c:v>
                </c:pt>
                <c:pt idx="20">
                  <c:v>1953.5</c:v>
                </c:pt>
                <c:pt idx="21">
                  <c:v>1224</c:v>
                </c:pt>
                <c:pt idx="22">
                  <c:v>272</c:v>
                </c:pt>
                <c:pt idx="23">
                  <c:v>503</c:v>
                </c:pt>
                <c:pt idx="24">
                  <c:v>6383.5</c:v>
                </c:pt>
                <c:pt idx="25">
                  <c:v>4828.74</c:v>
                </c:pt>
                <c:pt idx="26">
                  <c:v>225</c:v>
                </c:pt>
                <c:pt idx="27">
                  <c:v>0</c:v>
                </c:pt>
                <c:pt idx="28">
                  <c:v>250</c:v>
                </c:pt>
                <c:pt idx="29">
                  <c:v>3293</c:v>
                </c:pt>
                <c:pt idx="30">
                  <c:v>2302</c:v>
                </c:pt>
                <c:pt idx="31">
                  <c:v>438</c:v>
                </c:pt>
                <c:pt idx="32">
                  <c:v>38.75</c:v>
                </c:pt>
                <c:pt idx="33">
                  <c:v>404.5</c:v>
                </c:pt>
                <c:pt idx="34">
                  <c:v>2517.75</c:v>
                </c:pt>
                <c:pt idx="35">
                  <c:v>2531.75</c:v>
                </c:pt>
                <c:pt idx="36">
                  <c:v>2206</c:v>
                </c:pt>
                <c:pt idx="37">
                  <c:v>4905.05</c:v>
                </c:pt>
                <c:pt idx="38">
                  <c:v>1600</c:v>
                </c:pt>
                <c:pt idx="39">
                  <c:v>3545</c:v>
                </c:pt>
                <c:pt idx="40">
                  <c:v>2116</c:v>
                </c:pt>
                <c:pt idx="41">
                  <c:v>586</c:v>
                </c:pt>
                <c:pt idx="42">
                  <c:v>558.5</c:v>
                </c:pt>
                <c:pt idx="43">
                  <c:v>116</c:v>
                </c:pt>
                <c:pt idx="44">
                  <c:v>6029</c:v>
                </c:pt>
                <c:pt idx="45">
                  <c:v>0</c:v>
                </c:pt>
                <c:pt idx="46">
                  <c:v>258</c:v>
                </c:pt>
                <c:pt idx="47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0-B796-44FB-B34F-090273FEF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9192320"/>
        <c:axId val="299193856"/>
      </c:barChart>
      <c:catAx>
        <c:axId val="29919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193856"/>
        <c:crosses val="autoZero"/>
        <c:auto val="1"/>
        <c:lblAlgn val="ctr"/>
        <c:lblOffset val="100"/>
        <c:noMultiLvlLbl val="0"/>
      </c:catAx>
      <c:valAx>
        <c:axId val="29919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192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SENPA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ACTIVIDADES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REALIZADAS POR TIPO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E1-4FD4-BD28-8368346390C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AE1-4FD4-BD28-8368346390C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AE1-4FD4-BD28-8368346390C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E1-4FD4-BD28-8368346390C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E1-4FD4-BD28-8368346390C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AE1-4FD4-BD28-8368346390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'[11]GRAF PROV'!$D$3:$D$8</c:f>
              <c:strCache>
                <c:ptCount val="6"/>
                <c:pt idx="0">
                  <c:v>Incautación de arena</c:v>
                </c:pt>
                <c:pt idx="1">
                  <c:v>Incautación de madera (Pies)</c:v>
                </c:pt>
                <c:pt idx="2">
                  <c:v>operativo</c:v>
                </c:pt>
                <c:pt idx="3">
                  <c:v>persona detenida</c:v>
                </c:pt>
                <c:pt idx="4">
                  <c:v>Sacos de carbón incautados</c:v>
                </c:pt>
                <c:pt idx="5">
                  <c:v>Vehículos  Retenidos</c:v>
                </c:pt>
              </c:strCache>
            </c:strRef>
          </c:cat>
          <c:val>
            <c:numRef>
              <c:f>'[11]GRAF PROV'!$E$3:$E$8</c:f>
              <c:numCache>
                <c:formatCode>General</c:formatCode>
                <c:ptCount val="6"/>
                <c:pt idx="0">
                  <c:v>3551</c:v>
                </c:pt>
                <c:pt idx="1">
                  <c:v>61617.279999999992</c:v>
                </c:pt>
                <c:pt idx="2">
                  <c:v>9606</c:v>
                </c:pt>
                <c:pt idx="3">
                  <c:v>851</c:v>
                </c:pt>
                <c:pt idx="4">
                  <c:v>550</c:v>
                </c:pt>
                <c:pt idx="5">
                  <c:v>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E1-4FD4-BD28-836834639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9108992"/>
        <c:axId val="299110784"/>
      </c:barChart>
      <c:catAx>
        <c:axId val="29910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110784"/>
        <c:crosses val="autoZero"/>
        <c:auto val="1"/>
        <c:lblAlgn val="ctr"/>
        <c:lblOffset val="100"/>
        <c:noMultiLvlLbl val="0"/>
      </c:catAx>
      <c:valAx>
        <c:axId val="29911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108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COMANDO CONJUNTO METROPOLITANO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ACTIVIDADES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23-4C84-8EDE-EABC7538BAF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23-4C84-8EDE-EABC7538BAF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23-4C84-8EDE-EABC7538BAF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23-4C84-8EDE-EABC7538BAF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23-4C84-8EDE-EABC7538BAF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B23-4C84-8EDE-EABC7538BAF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B23-4C84-8EDE-EABC7538BAF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B23-4C84-8EDE-EABC7538BAF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B23-4C84-8EDE-EABC7538BAF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B23-4C84-8EDE-EABC7538BAF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B23-4C84-8EDE-EABC7538BAF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B23-4C84-8EDE-EABC7538BAF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B23-4C84-8EDE-EABC7538BAF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B23-4C84-8EDE-EABC7538BAF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B23-4C84-8EDE-EABC7538BAF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B23-4C84-8EDE-EABC7538BAF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B23-4C84-8EDE-EABC7538BAF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B23-4C84-8EDE-EABC7538BAF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B23-4C84-8EDE-EABC7538BAF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B23-4C84-8EDE-EABC7538BAFA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6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B23-4C84-8EDE-EABC7538BAFA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B23-4C84-8EDE-EABC7538BAFA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4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B23-4C84-8EDE-EABC7538BAFA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B23-4C84-8EDE-EABC7538BA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'[12]GRAF RES'!$A$2:$A$28</c:f>
              <c:strCache>
                <c:ptCount val="27"/>
                <c:pt idx="0">
                  <c:v>Armas Blancas Retenidas</c:v>
                </c:pt>
                <c:pt idx="1">
                  <c:v>Armas de Fabricación Casera</c:v>
                </c:pt>
                <c:pt idx="2">
                  <c:v>Armas de Fuego Registradas </c:v>
                </c:pt>
                <c:pt idx="3">
                  <c:v>Armas de Fuego Retenidas "Lic. Vencida"</c:v>
                </c:pt>
                <c:pt idx="4">
                  <c:v>Armas de Fuego Retenidas sin Documentos</c:v>
                </c:pt>
                <c:pt idx="5">
                  <c:v>Dinero Incautado</c:v>
                </c:pt>
                <c:pt idx="6">
                  <c:v>Extranjeros Indocumentados</c:v>
                </c:pt>
                <c:pt idx="7">
                  <c:v>Hookas Incautadas</c:v>
                </c:pt>
                <c:pt idx="8">
                  <c:v>Motocicletas Depuradas</c:v>
                </c:pt>
                <c:pt idx="9">
                  <c:v>Motocicletas Registradas</c:v>
                </c:pt>
                <c:pt idx="10">
                  <c:v>Motocicletas Retenidas</c:v>
                </c:pt>
                <c:pt idx="11">
                  <c:v>Multas de Amet</c:v>
                </c:pt>
                <c:pt idx="12">
                  <c:v>Objetos Incautados</c:v>
                </c:pt>
                <c:pt idx="13">
                  <c:v>Orden De Arresto</c:v>
                </c:pt>
                <c:pt idx="14">
                  <c:v>Personas Depuradas</c:v>
                </c:pt>
                <c:pt idx="15">
                  <c:v>Personas Detenidas</c:v>
                </c:pt>
                <c:pt idx="16">
                  <c:v>Personas Detenidas con Registro Policiales</c:v>
                </c:pt>
                <c:pt idx="17">
                  <c:v>Personas Registradas</c:v>
                </c:pt>
                <c:pt idx="18">
                  <c:v>Pistolas de Juguetes</c:v>
                </c:pt>
                <c:pt idx="19">
                  <c:v>Porción de Cocaina</c:v>
                </c:pt>
                <c:pt idx="20">
                  <c:v>Porción de Crack</c:v>
                </c:pt>
                <c:pt idx="21">
                  <c:v>Porción de Marihuana</c:v>
                </c:pt>
                <c:pt idx="22">
                  <c:v>Porción de Material desconocido </c:v>
                </c:pt>
                <c:pt idx="23">
                  <c:v>Profugos</c:v>
                </c:pt>
                <c:pt idx="24">
                  <c:v>Vehículos Depurados</c:v>
                </c:pt>
                <c:pt idx="25">
                  <c:v>Vehículos Registrados</c:v>
                </c:pt>
                <c:pt idx="26">
                  <c:v>Vehículos Retenidos </c:v>
                </c:pt>
              </c:strCache>
            </c:strRef>
          </c:cat>
          <c:val>
            <c:numRef>
              <c:f>'[12]GRAF RES'!$B$2:$B$28</c:f>
              <c:numCache>
                <c:formatCode>General</c:formatCode>
                <c:ptCount val="27"/>
                <c:pt idx="0">
                  <c:v>486</c:v>
                </c:pt>
                <c:pt idx="1">
                  <c:v>13</c:v>
                </c:pt>
                <c:pt idx="2">
                  <c:v>302</c:v>
                </c:pt>
                <c:pt idx="3">
                  <c:v>2</c:v>
                </c:pt>
                <c:pt idx="4">
                  <c:v>51</c:v>
                </c:pt>
                <c:pt idx="5">
                  <c:v>160649</c:v>
                </c:pt>
                <c:pt idx="6">
                  <c:v>5587</c:v>
                </c:pt>
                <c:pt idx="7">
                  <c:v>2</c:v>
                </c:pt>
                <c:pt idx="8">
                  <c:v>2112</c:v>
                </c:pt>
                <c:pt idx="9">
                  <c:v>487474</c:v>
                </c:pt>
                <c:pt idx="10">
                  <c:v>54607</c:v>
                </c:pt>
                <c:pt idx="11">
                  <c:v>0</c:v>
                </c:pt>
                <c:pt idx="12">
                  <c:v>877</c:v>
                </c:pt>
                <c:pt idx="13">
                  <c:v>0</c:v>
                </c:pt>
                <c:pt idx="14">
                  <c:v>2781</c:v>
                </c:pt>
                <c:pt idx="15">
                  <c:v>51126</c:v>
                </c:pt>
                <c:pt idx="16">
                  <c:v>2</c:v>
                </c:pt>
                <c:pt idx="17">
                  <c:v>948365</c:v>
                </c:pt>
                <c:pt idx="18">
                  <c:v>0</c:v>
                </c:pt>
                <c:pt idx="19">
                  <c:v>1828</c:v>
                </c:pt>
                <c:pt idx="20">
                  <c:v>2558</c:v>
                </c:pt>
                <c:pt idx="21">
                  <c:v>8054</c:v>
                </c:pt>
                <c:pt idx="22">
                  <c:v>181</c:v>
                </c:pt>
                <c:pt idx="23">
                  <c:v>5</c:v>
                </c:pt>
                <c:pt idx="24">
                  <c:v>4655</c:v>
                </c:pt>
                <c:pt idx="25">
                  <c:v>441296</c:v>
                </c:pt>
                <c:pt idx="26">
                  <c:v>9629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1B23-4C84-8EDE-EABC7538B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540992"/>
        <c:axId val="165542528"/>
      </c:barChart>
      <c:catAx>
        <c:axId val="16554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542528"/>
        <c:crosses val="autoZero"/>
        <c:auto val="1"/>
        <c:lblAlgn val="ctr"/>
        <c:lblOffset val="100"/>
        <c:noMultiLvlLbl val="0"/>
      </c:catAx>
      <c:valAx>
        <c:axId val="1655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54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COMANDO CONJUNTO NORTE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OPERACIONES 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RESULTADOS OBTENIDOS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JULIO-SEOTIMEBRE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87-4579-82A9-5DAF1340FFB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87-4579-82A9-5DAF1340FFB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F87-4579-82A9-5DAF1340FFB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87-4579-82A9-5DAF1340FFB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87-4579-82A9-5DAF1340FFB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F87-4579-82A9-5DAF1340FFB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F87-4579-82A9-5DAF1340FF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'[13]GRAF INC'!$A$3:$A$10</c:f>
              <c:strCache>
                <c:ptCount val="8"/>
                <c:pt idx="0">
                  <c:v>BOCINAS INCAUTADAS</c:v>
                </c:pt>
                <c:pt idx="1">
                  <c:v>MOTOCICLETAS REGISTRADAS</c:v>
                </c:pt>
                <c:pt idx="2">
                  <c:v>MOTOCICLETAS RETENIDAS</c:v>
                </c:pt>
                <c:pt idx="3">
                  <c:v>PERSONAS DETENIDAS</c:v>
                </c:pt>
                <c:pt idx="4">
                  <c:v>PERSONAS REGISTRADAS</c:v>
                </c:pt>
                <c:pt idx="5">
                  <c:v>VEHÍCULOS REGISTRADOS</c:v>
                </c:pt>
                <c:pt idx="6">
                  <c:v>VEHÍCULOS RETENIDOS</c:v>
                </c:pt>
                <c:pt idx="7">
                  <c:v>BALANZAS OCUPADAS</c:v>
                </c:pt>
              </c:strCache>
            </c:strRef>
          </c:cat>
          <c:val>
            <c:numRef>
              <c:f>'[13]GRAF INC'!$B$3:$B$10</c:f>
              <c:numCache>
                <c:formatCode>General</c:formatCode>
                <c:ptCount val="8"/>
                <c:pt idx="0">
                  <c:v>26</c:v>
                </c:pt>
                <c:pt idx="1">
                  <c:v>33958</c:v>
                </c:pt>
                <c:pt idx="2">
                  <c:v>4904</c:v>
                </c:pt>
                <c:pt idx="3">
                  <c:v>6200</c:v>
                </c:pt>
                <c:pt idx="4">
                  <c:v>55496</c:v>
                </c:pt>
                <c:pt idx="5">
                  <c:v>41292</c:v>
                </c:pt>
                <c:pt idx="6">
                  <c:v>1469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F87-4579-82A9-5DAF1340F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92522240"/>
        <c:axId val="292532224"/>
      </c:barChart>
      <c:catAx>
        <c:axId val="292522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532224"/>
        <c:crosses val="autoZero"/>
        <c:auto val="1"/>
        <c:lblAlgn val="ctr"/>
        <c:lblOffset val="100"/>
        <c:noMultiLvlLbl val="0"/>
      </c:catAx>
      <c:valAx>
        <c:axId val="29253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52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COMANDO CONJUNTO SUR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ACCIONES OPERATIVAS POR RESULTADOS OBTENIDOS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7285161324531404"/>
          <c:y val="2.842546467405859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63-4704-9054-6CB82BF4E23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063-4704-9054-6CB82BF4E23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063-4704-9054-6CB82BF4E23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63-4704-9054-6CB82BF4E23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63-4704-9054-6CB82BF4E23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063-4704-9054-6CB82BF4E23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063-4704-9054-6CB82BF4E23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063-4704-9054-6CB82BF4E23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063-4704-9054-6CB82BF4E23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063-4704-9054-6CB82BF4E23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063-4704-9054-6CB82BF4E23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063-4704-9054-6CB82BF4E23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063-4704-9054-6CB82BF4E23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063-4704-9054-6CB82BF4E23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063-4704-9054-6CB82BF4E23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063-4704-9054-6CB82BF4E23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063-4704-9054-6CB82BF4E23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063-4704-9054-6CB82BF4E23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063-4704-9054-6CB82BF4E23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063-4704-9054-6CB82BF4E23F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063-4704-9054-6CB82BF4E23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9063-4704-9054-6CB82BF4E23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9063-4704-9054-6CB82BF4E23F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9063-4704-9054-6CB82BF4E23F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9063-4704-9054-6CB82BF4E23F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9063-4704-9054-6CB82BF4E23F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9063-4704-9054-6CB82BF4E23F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9063-4704-9054-6CB82BF4E23F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9063-4704-9054-6CB82BF4E23F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9063-4704-9054-6CB82BF4E2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[14]Hoja3!$A$3:$A$43</c:f>
              <c:strCache>
                <c:ptCount val="41"/>
                <c:pt idx="0">
                  <c:v>ARMAS BLANCAS</c:v>
                </c:pt>
                <c:pt idx="1">
                  <c:v>ARMAS DE FABRICACION CASERA</c:v>
                </c:pt>
                <c:pt idx="2">
                  <c:v>ARMAS DE FUEGO OCUPADAS</c:v>
                </c:pt>
                <c:pt idx="3">
                  <c:v>ARMAS DE FUEGO RETENIDAS POR DOCUMENTOS</c:v>
                </c:pt>
                <c:pt idx="4">
                  <c:v>BALANZAS</c:v>
                </c:pt>
                <c:pt idx="5">
                  <c:v>BOCINAS</c:v>
                </c:pt>
                <c:pt idx="6">
                  <c:v>CAJONES</c:v>
                </c:pt>
                <c:pt idx="7">
                  <c:v>CELULARES</c:v>
                </c:pt>
                <c:pt idx="8">
                  <c:v>DINERO EN EFECTIVO</c:v>
                </c:pt>
                <c:pt idx="9">
                  <c:v>EXTRANJEROS DETENIDOS</c:v>
                </c:pt>
                <c:pt idx="10">
                  <c:v>GRAMO DE COCAINA</c:v>
                </c:pt>
                <c:pt idx="11">
                  <c:v>HOOKAS</c:v>
                </c:pt>
                <c:pt idx="12">
                  <c:v>KITIPO</c:v>
                </c:pt>
                <c:pt idx="13">
                  <c:v>MAQUINAS TRAGAMONEDAS</c:v>
                </c:pt>
                <c:pt idx="14">
                  <c:v>MATAS DE MARIHUANA</c:v>
                </c:pt>
                <c:pt idx="15">
                  <c:v>MOTOCICLETAS DETENIDAS POR DOCUMENTOS</c:v>
                </c:pt>
                <c:pt idx="16">
                  <c:v>MOTOCICLETAS PARA FINES DE INVESTIGACION</c:v>
                </c:pt>
                <c:pt idx="17">
                  <c:v>MOTOCICLETAS RECUPERADAS</c:v>
                </c:pt>
                <c:pt idx="18">
                  <c:v>MOTOCICLETAS REGISTRADAS</c:v>
                </c:pt>
                <c:pt idx="19">
                  <c:v>PAQUETE DE MARIHUANA</c:v>
                </c:pt>
                <c:pt idx="20">
                  <c:v>PAQUETES DE COCAINA</c:v>
                </c:pt>
                <c:pt idx="21">
                  <c:v>PAQUETES DE CRACK</c:v>
                </c:pt>
                <c:pt idx="22">
                  <c:v>PARSONAS RETENIDAS POR PARTICIPACION EN CARRERAS</c:v>
                </c:pt>
                <c:pt idx="23">
                  <c:v>PERSONAS EN-FLAGRANTE DELITO</c:v>
                </c:pt>
                <c:pt idx="24">
                  <c:v>PERSONAS ENVIADAS A FISCALIA</c:v>
                </c:pt>
                <c:pt idx="25">
                  <c:v>PERSONAS REQUISADAS Y DEPURADAS</c:v>
                </c:pt>
                <c:pt idx="26">
                  <c:v>PERSONAS RETENIDAS</c:v>
                </c:pt>
                <c:pt idx="27">
                  <c:v>PERSONAS RETENIDAS FICHADAS</c:v>
                </c:pt>
                <c:pt idx="28">
                  <c:v>PERSONAS RETENIDAS POR DESALOJO</c:v>
                </c:pt>
                <c:pt idx="29">
                  <c:v>PERSONAS RETENIDAS POR SUSTANCIAS CONTROLADAS</c:v>
                </c:pt>
                <c:pt idx="30">
                  <c:v>PLANTAS DE MUSICA</c:v>
                </c:pt>
                <c:pt idx="31">
                  <c:v>PORCIONES DE COCAINA</c:v>
                </c:pt>
                <c:pt idx="32">
                  <c:v>PORCIONES DE CRACK</c:v>
                </c:pt>
                <c:pt idx="33">
                  <c:v>PORCIONES DE MARIHUANA</c:v>
                </c:pt>
                <c:pt idx="34">
                  <c:v>PROFUGOS DE LA JUSTICIA</c:v>
                </c:pt>
                <c:pt idx="35">
                  <c:v>RECONOCIDOS DELINCUENTES</c:v>
                </c:pt>
                <c:pt idx="36">
                  <c:v>SOLARES INTERVENIDOS POR DESALOJO</c:v>
                </c:pt>
                <c:pt idx="37">
                  <c:v>VEHICULOS DETENIDOS POR DOCUMENTOS</c:v>
                </c:pt>
                <c:pt idx="38">
                  <c:v>VEHICULOS PARA FINES DE INVESTIGACION</c:v>
                </c:pt>
                <c:pt idx="39">
                  <c:v>VEHICULOS RECUPERADOS</c:v>
                </c:pt>
                <c:pt idx="40">
                  <c:v>VEHICULOS REGISTRADOS</c:v>
                </c:pt>
              </c:strCache>
            </c:strRef>
          </c:cat>
          <c:val>
            <c:numRef>
              <c:f>[14]Hoja3!$B$3:$B$43</c:f>
              <c:numCache>
                <c:formatCode>General</c:formatCode>
                <c:ptCount val="41"/>
                <c:pt idx="0">
                  <c:v>128</c:v>
                </c:pt>
                <c:pt idx="1">
                  <c:v>12</c:v>
                </c:pt>
                <c:pt idx="2">
                  <c:v>9</c:v>
                </c:pt>
                <c:pt idx="3">
                  <c:v>3</c:v>
                </c:pt>
                <c:pt idx="4">
                  <c:v>7</c:v>
                </c:pt>
                <c:pt idx="5">
                  <c:v>21</c:v>
                </c:pt>
                <c:pt idx="6">
                  <c:v>3</c:v>
                </c:pt>
                <c:pt idx="7">
                  <c:v>34</c:v>
                </c:pt>
                <c:pt idx="8">
                  <c:v>121225</c:v>
                </c:pt>
                <c:pt idx="9">
                  <c:v>1772</c:v>
                </c:pt>
                <c:pt idx="10">
                  <c:v>18</c:v>
                </c:pt>
                <c:pt idx="11">
                  <c:v>6</c:v>
                </c:pt>
                <c:pt idx="12">
                  <c:v>14</c:v>
                </c:pt>
                <c:pt idx="13">
                  <c:v>2</c:v>
                </c:pt>
                <c:pt idx="14">
                  <c:v>1</c:v>
                </c:pt>
                <c:pt idx="15">
                  <c:v>9440</c:v>
                </c:pt>
                <c:pt idx="16">
                  <c:v>2</c:v>
                </c:pt>
                <c:pt idx="17">
                  <c:v>7</c:v>
                </c:pt>
                <c:pt idx="18">
                  <c:v>95335</c:v>
                </c:pt>
                <c:pt idx="19">
                  <c:v>1</c:v>
                </c:pt>
                <c:pt idx="20">
                  <c:v>1</c:v>
                </c:pt>
                <c:pt idx="21">
                  <c:v>156</c:v>
                </c:pt>
                <c:pt idx="22">
                  <c:v>20</c:v>
                </c:pt>
                <c:pt idx="23">
                  <c:v>572</c:v>
                </c:pt>
                <c:pt idx="24">
                  <c:v>223</c:v>
                </c:pt>
                <c:pt idx="25">
                  <c:v>158578</c:v>
                </c:pt>
                <c:pt idx="26">
                  <c:v>7283</c:v>
                </c:pt>
                <c:pt idx="27">
                  <c:v>48</c:v>
                </c:pt>
                <c:pt idx="28">
                  <c:v>0</c:v>
                </c:pt>
                <c:pt idx="29">
                  <c:v>56</c:v>
                </c:pt>
                <c:pt idx="30">
                  <c:v>1</c:v>
                </c:pt>
                <c:pt idx="31">
                  <c:v>128</c:v>
                </c:pt>
                <c:pt idx="32">
                  <c:v>319</c:v>
                </c:pt>
                <c:pt idx="33">
                  <c:v>263</c:v>
                </c:pt>
                <c:pt idx="34">
                  <c:v>16</c:v>
                </c:pt>
                <c:pt idx="35">
                  <c:v>54</c:v>
                </c:pt>
                <c:pt idx="36">
                  <c:v>0</c:v>
                </c:pt>
                <c:pt idx="37">
                  <c:v>57</c:v>
                </c:pt>
                <c:pt idx="38">
                  <c:v>2</c:v>
                </c:pt>
                <c:pt idx="39">
                  <c:v>2</c:v>
                </c:pt>
                <c:pt idx="40">
                  <c:v>45158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9063-4704-9054-6CB82BF4E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221312"/>
        <c:axId val="296100224"/>
      </c:barChart>
      <c:catAx>
        <c:axId val="29622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100224"/>
        <c:crosses val="autoZero"/>
        <c:auto val="1"/>
        <c:lblAlgn val="ctr"/>
        <c:lblOffset val="100"/>
        <c:noMultiLvlLbl val="0"/>
      </c:catAx>
      <c:valAx>
        <c:axId val="29610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221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ACCIDENTES EN VEHICULOS DE MOTOR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ACTIVOS 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n-US" sz="1000" b="0" i="0" baseline="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67-41AD-9353-047C691C8CD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67-41AD-9353-047C691C8CD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467-41AD-9353-047C691C8CD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67-41AD-9353-047C691C8CD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67-41AD-9353-047C691C8CD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467-41AD-9353-047C691C8CD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467-41AD-9353-047C691C8C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ACC'!$A$2:$A$11</c:f>
              <c:strCache>
                <c:ptCount val="10"/>
                <c:pt idx="0">
                  <c:v>CORONEL</c:v>
                </c:pt>
                <c:pt idx="1">
                  <c:v>TTE. CORONEL</c:v>
                </c:pt>
                <c:pt idx="2">
                  <c:v>CAPITÁN</c:v>
                </c:pt>
                <c:pt idx="3">
                  <c:v>1ER. TTE.</c:v>
                </c:pt>
                <c:pt idx="4">
                  <c:v>2DO. TTE.</c:v>
                </c:pt>
                <c:pt idx="5">
                  <c:v>SGTO. MAYOR</c:v>
                </c:pt>
                <c:pt idx="6">
                  <c:v>SARGENTO</c:v>
                </c:pt>
                <c:pt idx="7">
                  <c:v>CABO</c:v>
                </c:pt>
                <c:pt idx="8">
                  <c:v>RASO </c:v>
                </c:pt>
                <c:pt idx="9">
                  <c:v>CONSCRIPTO</c:v>
                </c:pt>
              </c:strCache>
            </c:strRef>
          </c:cat>
          <c:val>
            <c:numRef>
              <c:f>'[2]GRAF ACC'!$B$2:$B$11</c:f>
              <c:numCache>
                <c:formatCode>General</c:formatCode>
                <c:ptCount val="10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2</c:v>
                </c:pt>
                <c:pt idx="6">
                  <c:v>10</c:v>
                </c:pt>
                <c:pt idx="7">
                  <c:v>14</c:v>
                </c:pt>
                <c:pt idx="8">
                  <c:v>21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467-41AD-9353-047C691C8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460992"/>
        <c:axId val="315462784"/>
      </c:barChart>
      <c:catAx>
        <c:axId val="31546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462784"/>
        <c:crosses val="autoZero"/>
        <c:auto val="1"/>
        <c:lblAlgn val="ctr"/>
        <c:lblOffset val="100"/>
        <c:noMultiLvlLbl val="0"/>
      </c:catAx>
      <c:valAx>
        <c:axId val="31546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46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COMANDO CONJUNTO ESTE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ACCIONES REALIZADAS  POR TIPO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JULIO-SEPTIEMBRE 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6D-4F73-9E79-0E0883EBFD2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6D-4F73-9E79-0E0883EBFD2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C6D-4F73-9E79-0E0883EBFD2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6D-4F73-9E79-0E0883EBFD2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6D-4F73-9E79-0E0883EBFD2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C6D-4F73-9E79-0E0883EBFD2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C6D-4F73-9E79-0E0883EBFD2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C6D-4F73-9E79-0E0883EBFD2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C6D-4F73-9E79-0E0883EBFD2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C6D-4F73-9E79-0E0883EBFD2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C6D-4F73-9E79-0E0883EBFD2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C6D-4F73-9E79-0E0883EBFD2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C6D-4F73-9E79-0E0883EBFD2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C6D-4F73-9E79-0E0883EBFD2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C6D-4F73-9E79-0E0883EBFD2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C6D-4F73-9E79-0E0883EBFD2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C6D-4F73-9E79-0E0883EBFD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'[15]GRAF RES.'!$A$3:$A$19</c:f>
              <c:strCache>
                <c:ptCount val="17"/>
                <c:pt idx="0">
                  <c:v>Extranjeros Indocumentados detenidos</c:v>
                </c:pt>
                <c:pt idx="1">
                  <c:v>Motocicletas Registradas</c:v>
                </c:pt>
                <c:pt idx="2">
                  <c:v>Motocicletas Retenidas </c:v>
                </c:pt>
                <c:pt idx="3">
                  <c:v>Personas Detenidas</c:v>
                </c:pt>
                <c:pt idx="4">
                  <c:v>Personas Registradas</c:v>
                </c:pt>
                <c:pt idx="5">
                  <c:v>Vehiculos Registrados</c:v>
                </c:pt>
                <c:pt idx="6">
                  <c:v>Vehiculos Retenidos</c:v>
                </c:pt>
                <c:pt idx="7">
                  <c:v>Armas de Fuego Retenidas sin Documentos</c:v>
                </c:pt>
                <c:pt idx="8">
                  <c:v>Armas de Fuego Retenidas "Lic. Vencida"</c:v>
                </c:pt>
                <c:pt idx="9">
                  <c:v>Armas de Fabricación Casera</c:v>
                </c:pt>
                <c:pt idx="10">
                  <c:v>Porción de Cocaina</c:v>
                </c:pt>
                <c:pt idx="11">
                  <c:v>Porción de Marihuana</c:v>
                </c:pt>
                <c:pt idx="12">
                  <c:v>Porción de Crack</c:v>
                </c:pt>
                <c:pt idx="13">
                  <c:v>Porción de Material desconocido </c:v>
                </c:pt>
                <c:pt idx="14">
                  <c:v>Armas Blancas Retenidas</c:v>
                </c:pt>
                <c:pt idx="15">
                  <c:v>Balanza </c:v>
                </c:pt>
                <c:pt idx="16">
                  <c:v>Bocina</c:v>
                </c:pt>
              </c:strCache>
            </c:strRef>
          </c:cat>
          <c:val>
            <c:numRef>
              <c:f>'[15]GRAF RES.'!$B$3:$B$19</c:f>
              <c:numCache>
                <c:formatCode>General</c:formatCode>
                <c:ptCount val="17"/>
                <c:pt idx="0">
                  <c:v>16</c:v>
                </c:pt>
                <c:pt idx="1">
                  <c:v>67929</c:v>
                </c:pt>
                <c:pt idx="2">
                  <c:v>4928</c:v>
                </c:pt>
                <c:pt idx="3">
                  <c:v>8110</c:v>
                </c:pt>
                <c:pt idx="4">
                  <c:v>110292</c:v>
                </c:pt>
                <c:pt idx="5">
                  <c:v>47359</c:v>
                </c:pt>
                <c:pt idx="6">
                  <c:v>24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206</c:v>
                </c:pt>
                <c:pt idx="11">
                  <c:v>1317</c:v>
                </c:pt>
                <c:pt idx="12">
                  <c:v>1366</c:v>
                </c:pt>
                <c:pt idx="13">
                  <c:v>0</c:v>
                </c:pt>
                <c:pt idx="14">
                  <c:v>132</c:v>
                </c:pt>
                <c:pt idx="15">
                  <c:v>6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3C6D-4F73-9E79-0E0883EBF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981952"/>
        <c:axId val="289983488"/>
      </c:barChart>
      <c:catAx>
        <c:axId val="28998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983488"/>
        <c:crosses val="autoZero"/>
        <c:auto val="1"/>
        <c:lblAlgn val="ctr"/>
        <c:lblOffset val="100"/>
        <c:noMultiLvlLbl val="0"/>
      </c:catAx>
      <c:valAx>
        <c:axId val="28998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981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DIRECCIÓN GENERAL DEL PLAN SOCIAL DE LAS FUERZAS ARMADAS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RELACIÓN DE OPERATIVOS REALIZADOS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17-4791-8CA1-A204B82E099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17-4791-8CA1-A204B82E099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D17-4791-8CA1-A204B82E09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'!$A$3:$A$5</c:f>
              <c:strCache>
                <c:ptCount val="3"/>
                <c:pt idx="0">
                  <c:v>AYUDAS ECONÓMICAS </c:v>
                </c:pt>
                <c:pt idx="1">
                  <c:v>RACIONES ALIMENTICIAS </c:v>
                </c:pt>
                <c:pt idx="2">
                  <c:v>CARTAS ATENCIONES MEDICAS </c:v>
                </c:pt>
              </c:strCache>
            </c:strRef>
          </c:cat>
          <c:val>
            <c:numRef>
              <c:f>'[17]GRAF '!$B$3:$B$5</c:f>
              <c:numCache>
                <c:formatCode>General</c:formatCode>
                <c:ptCount val="3"/>
                <c:pt idx="0">
                  <c:v>98</c:v>
                </c:pt>
                <c:pt idx="1">
                  <c:v>6050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17-4791-8CA1-A204B82E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894080"/>
        <c:axId val="172895616"/>
      </c:barChart>
      <c:catAx>
        <c:axId val="1728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895616"/>
        <c:crosses val="autoZero"/>
        <c:auto val="1"/>
        <c:lblAlgn val="ctr"/>
        <c:lblOffset val="100"/>
        <c:noMultiLvlLbl val="0"/>
      </c:catAx>
      <c:valAx>
        <c:axId val="17289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89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SUPERINTENDENCIA DE VIGIILANCIA Y SEGURIDAD PRIVADA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RELACIÓN DE INCIDENTES REGISTRADOS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JULIO-SEPTIEMBRE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BC-45FB-B4D8-67F69704D96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BC-45FB-B4D8-67F69704D96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7BC-45FB-B4D8-67F69704D96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BC-45FB-B4D8-67F69704D96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BC-45FB-B4D8-67F69704D96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7BC-45FB-B4D8-67F69704D96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7BC-45FB-B4D8-67F69704D96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7BC-45FB-B4D8-67F69704D9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[18]Hoja1!$A$2:$A$9</c:f>
              <c:strCache>
                <c:ptCount val="8"/>
                <c:pt idx="0">
                  <c:v>ATRACOS</c:v>
                </c:pt>
                <c:pt idx="1">
                  <c:v>HERIDOS</c:v>
                </c:pt>
                <c:pt idx="2">
                  <c:v>MUERTES</c:v>
                </c:pt>
                <c:pt idx="3">
                  <c:v>NOVEDADES</c:v>
                </c:pt>
                <c:pt idx="4">
                  <c:v>ROBOS</c:v>
                </c:pt>
                <c:pt idx="5">
                  <c:v>SUSTRACCIÓN DE ARMAS NO LETALES</c:v>
                </c:pt>
                <c:pt idx="6">
                  <c:v>SUSTRACCIÓN DE ARMAS LETALES</c:v>
                </c:pt>
                <c:pt idx="7">
                  <c:v>ARMAS RECUPERADAS LETALES</c:v>
                </c:pt>
              </c:strCache>
            </c:strRef>
          </c:cat>
          <c:val>
            <c:numRef>
              <c:f>[18]Hoja1!$B$2:$B$9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7BC-45FB-B4D8-67F69704D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1232384"/>
        <c:axId val="141234176"/>
      </c:barChart>
      <c:catAx>
        <c:axId val="14123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234176"/>
        <c:crosses val="autoZero"/>
        <c:auto val="1"/>
        <c:lblAlgn val="ctr"/>
        <c:lblOffset val="100"/>
        <c:noMultiLvlLbl val="0"/>
      </c:catAx>
      <c:valAx>
        <c:axId val="14123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232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PERSONAL MILITAR QUE SE ENCUENTRA REALIZANDO CURSOS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EL EXTERIOR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INTITUCIÓN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A SEPTIEMBRE 223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6920384951881E-2"/>
          <c:y val="0.54462962962962957"/>
          <c:w val="0.89019685039370078"/>
          <c:h val="0.34797098279381744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F9-4B09-B519-9C112B5CFDEC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F9-4B09-B519-9C112B5CFDE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1F9-4B09-B519-9C112B5CFDE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F9-4B09-B519-9C112B5CFD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 INST'!$A$6:$A$9</c:f>
              <c:strCache>
                <c:ptCount val="4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</c:strCache>
            </c:strRef>
          </c:cat>
          <c:val>
            <c:numRef>
              <c:f>'[19]GRAF INST'!$B$6:$B$9</c:f>
              <c:numCache>
                <c:formatCode>General</c:formatCode>
                <c:ptCount val="4"/>
                <c:pt idx="0">
                  <c:v>9</c:v>
                </c:pt>
                <c:pt idx="1">
                  <c:v>84</c:v>
                </c:pt>
                <c:pt idx="2">
                  <c:v>50</c:v>
                </c:pt>
                <c:pt idx="3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F9-4B09-B519-9C112B5CF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163712"/>
        <c:axId val="308165248"/>
      </c:barChart>
      <c:catAx>
        <c:axId val="30816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165248"/>
        <c:crosses val="autoZero"/>
        <c:auto val="1"/>
        <c:lblAlgn val="ctr"/>
        <c:lblOffset val="100"/>
        <c:noMultiLvlLbl val="0"/>
      </c:catAx>
      <c:valAx>
        <c:axId val="30816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163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PERSONAL MILITAR QUE SE ENCUENTRA REALIZANDO CURSOS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EN UNIVERSIDADES DEL PAIS</a:t>
            </a: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INTITUCIÓN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A JUNIO 223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6920384951881E-2"/>
          <c:y val="0.54462962962962957"/>
          <c:w val="0.89019685039370078"/>
          <c:h val="0.34797098279381744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FB-443F-8791-FD12B93E48E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FFB-443F-8791-FD12B93E48E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FFB-443F-8791-FD12B93E48E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FB-443F-8791-FD12B93E48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 INST'!$F$6:$F$10</c:f>
              <c:strCache>
                <c:ptCount val="5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  <c:pt idx="4">
                  <c:v>FAMILIARES</c:v>
                </c:pt>
              </c:strCache>
            </c:strRef>
          </c:cat>
          <c:val>
            <c:numRef>
              <c:f>'[19]GRAF INST'!$G$6:$G$10</c:f>
              <c:numCache>
                <c:formatCode>General</c:formatCode>
                <c:ptCount val="5"/>
                <c:pt idx="0">
                  <c:v>25</c:v>
                </c:pt>
                <c:pt idx="1">
                  <c:v>76</c:v>
                </c:pt>
                <c:pt idx="2">
                  <c:v>41</c:v>
                </c:pt>
                <c:pt idx="3">
                  <c:v>28</c:v>
                </c:pt>
                <c:pt idx="4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FB-443F-8791-FD12B93E4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3878272"/>
        <c:axId val="193880064"/>
      </c:barChart>
      <c:catAx>
        <c:axId val="19387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80064"/>
        <c:crosses val="autoZero"/>
        <c:auto val="1"/>
        <c:lblAlgn val="ctr"/>
        <c:lblOffset val="100"/>
        <c:noMultiLvlLbl val="0"/>
      </c:catAx>
      <c:valAx>
        <c:axId val="19388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7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PERSONAL MILITAR QUE SE ENCUENTRA REALIZANDO CURSOS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EL EXTERIOR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JUNIO 2023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5EB-4AC4-B560-118E7DEBD209}"/>
              </c:ext>
            </c:extLst>
          </c:dPt>
          <c:dPt>
            <c:idx val="1"/>
            <c:bubble3D val="0"/>
            <c:spPr>
              <a:solidFill>
                <a:srgbClr val="DE40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5EB-4AC4-B560-118E7DEBD2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'[19]GRAF SEXO'!$A$11:$A$12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'[19]GRAF SEXO'!$B$11:$B$12</c:f>
              <c:numCache>
                <c:formatCode>General</c:formatCode>
                <c:ptCount val="2"/>
                <c:pt idx="0">
                  <c:v>176</c:v>
                </c:pt>
                <c:pt idx="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EB-4AC4-B560-118E7DEBD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PERSONAL MILITAR QUE SE ENCUENTRA REALIZANDO CURSOS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EN UNIVERSIDADES DEL PAIS</a:t>
            </a: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JUNIO 2023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EA1-4326-895E-92860596B7B9}"/>
              </c:ext>
            </c:extLst>
          </c:dPt>
          <c:dPt>
            <c:idx val="1"/>
            <c:bubble3D val="0"/>
            <c:spPr>
              <a:solidFill>
                <a:srgbClr val="DE40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EA1-4326-895E-92860596B7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'[19]GRAF SEXO'!$A$11:$A$12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'[19]GRAF SEXO'!$B$11:$B$12</c:f>
              <c:numCache>
                <c:formatCode>General</c:formatCode>
                <c:ptCount val="2"/>
                <c:pt idx="0">
                  <c:v>176</c:v>
                </c:pt>
                <c:pt idx="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A1-4326-895E-92860596B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PROGRAGAMA DE EDUCACION Y CAPACITACION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 PROFESIONAL DE LAS FUERZAS ARMADAS</a:t>
            </a:r>
            <a:r>
              <a:rPr lang="es-DO" sz="1000" b="0" i="0" u="none" strike="noStrike" baseline="0"/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PERSONAL MILITAR QUE SE ENCUENTRA REALIZANDO CURSOS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EN UNIVERSIDADES DEL PAIS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POR PAÍS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A SEPTIEMBRE 	2023</a:t>
            </a:r>
            <a:endParaRPr lang="es-DO" sz="1000" b="1"/>
          </a:p>
        </c:rich>
      </c:tx>
      <c:layout>
        <c:manualLayout>
          <c:xMode val="edge"/>
          <c:yMode val="edge"/>
          <c:x val="0.23923746695774048"/>
          <c:y val="2.617572252613233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5B-48AF-B7A9-0A1C404ECEB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5B-48AF-B7A9-0A1C404ECEB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45B-48AF-B7A9-0A1C404ECEB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5B-48AF-B7A9-0A1C404ECEB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5B-48AF-B7A9-0A1C404ECEB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45B-48AF-B7A9-0A1C404ECEB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45B-48AF-B7A9-0A1C404ECEB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45B-48AF-B7A9-0A1C404ECEB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45B-48AF-B7A9-0A1C404ECEB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45B-48AF-B7A9-0A1C404ECEB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45B-48AF-B7A9-0A1C404ECEB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45B-48AF-B7A9-0A1C404ECEB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45B-48AF-B7A9-0A1C404ECEB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45B-48AF-B7A9-0A1C404ECEB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45B-48AF-B7A9-0A1C404ECE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 PAIS'!$F$6:$F$20</c:f>
              <c:strCache>
                <c:ptCount val="15"/>
                <c:pt idx="0">
                  <c:v>UNIVERSIDAD ABIERTA PARA ADULTOS UAPA</c:v>
                </c:pt>
                <c:pt idx="1">
                  <c:v>PONTIFICA UN. CAT. MADRE Y MAESTRA PUCMM</c:v>
                </c:pt>
                <c:pt idx="2">
                  <c:v>UNIVERSIDAD DE LA TERCERA EDAD, UTE</c:v>
                </c:pt>
                <c:pt idx="3">
                  <c:v>UNIVERSIDAD IBEROAMERICANA, UNIBE</c:v>
                </c:pt>
                <c:pt idx="4">
                  <c:v>UNIVERSIDAD UCE</c:v>
                </c:pt>
                <c:pt idx="5">
                  <c:v>UNIVERSIDAD DEL CARIBE, UNICARIBE</c:v>
                </c:pt>
                <c:pt idx="6">
                  <c:v>UNIVERSIDAD PSIC. INDUSTRIAL DOM., UPID</c:v>
                </c:pt>
                <c:pt idx="7">
                  <c:v>UNIV. EUGENIO MARIA DE HOSTOS, UNIRENHOS</c:v>
                </c:pt>
                <c:pt idx="8">
                  <c:v>UPID COLEGIO</c:v>
                </c:pt>
                <c:pt idx="9">
                  <c:v>UNICARIBE COLEGIO</c:v>
                </c:pt>
                <c:pt idx="10">
                  <c:v>UNIV. EXPERIMENTAL FELIZ ADAM, UNEFA</c:v>
                </c:pt>
                <c:pt idx="11">
                  <c:v>INST. TECN. DE SANTO DOM., INTEC UNIVERSIDAD</c:v>
                </c:pt>
                <c:pt idx="12">
                  <c:v>INST. TECN. DE SANTO DOMINGO INTEC,  INGLES</c:v>
                </c:pt>
                <c:pt idx="13">
                  <c:v>UNIVERSIDAD UNPHU</c:v>
                </c:pt>
                <c:pt idx="14">
                  <c:v>ALIANZA FRANCESA</c:v>
                </c:pt>
              </c:strCache>
            </c:strRef>
          </c:cat>
          <c:val>
            <c:numRef>
              <c:f>'[19]GRAF PAIS'!$G$6:$G$20</c:f>
              <c:numCache>
                <c:formatCode>General</c:formatCode>
                <c:ptCount val="15"/>
                <c:pt idx="0">
                  <c:v>67</c:v>
                </c:pt>
                <c:pt idx="1">
                  <c:v>29</c:v>
                </c:pt>
                <c:pt idx="2">
                  <c:v>11</c:v>
                </c:pt>
                <c:pt idx="3">
                  <c:v>11</c:v>
                </c:pt>
                <c:pt idx="4">
                  <c:v>29</c:v>
                </c:pt>
                <c:pt idx="5">
                  <c:v>35</c:v>
                </c:pt>
                <c:pt idx="6">
                  <c:v>5</c:v>
                </c:pt>
                <c:pt idx="7">
                  <c:v>8</c:v>
                </c:pt>
                <c:pt idx="8">
                  <c:v>1</c:v>
                </c:pt>
                <c:pt idx="9">
                  <c:v>2</c:v>
                </c:pt>
                <c:pt idx="10">
                  <c:v>13</c:v>
                </c:pt>
                <c:pt idx="11">
                  <c:v>45</c:v>
                </c:pt>
                <c:pt idx="12">
                  <c:v>18</c:v>
                </c:pt>
                <c:pt idx="13">
                  <c:v>45</c:v>
                </c:pt>
                <c:pt idx="1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45B-48AF-B7A9-0A1C404EC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178304"/>
        <c:axId val="178470912"/>
      </c:barChart>
      <c:catAx>
        <c:axId val="17817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470912"/>
        <c:crosses val="autoZero"/>
        <c:auto val="1"/>
        <c:lblAlgn val="ctr"/>
        <c:lblOffset val="100"/>
        <c:noMultiLvlLbl val="0"/>
      </c:catAx>
      <c:valAx>
        <c:axId val="17847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178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PROGRAGAMA DE EDUCACION Y CAPACITACION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 PROFESIONAL DE LAS FUERZAS ARMADAS</a:t>
            </a:r>
            <a:r>
              <a:rPr lang="es-DO" sz="1000" b="0" i="0" u="none" strike="noStrike" baseline="0"/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PERSONAL MILITAR QUE SE ENCUENTRA REALIZANDO CURSOS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EN EL EXTERIOR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POR PAÍS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A SEPTIEMBRE 2023</a:t>
            </a:r>
            <a:endParaRPr lang="es-DO" sz="1000" b="1"/>
          </a:p>
        </c:rich>
      </c:tx>
      <c:layout>
        <c:manualLayout>
          <c:xMode val="edge"/>
          <c:yMode val="edge"/>
          <c:x val="0.23923746695774048"/>
          <c:y val="2.617572252613233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8E-4D26-8C8D-4094AE01A23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E8E-4D26-8C8D-4094AE01A23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E8E-4D26-8C8D-4094AE01A23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8E-4D26-8C8D-4094AE01A23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8E-4D26-8C8D-4094AE01A23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E8E-4D26-8C8D-4094AE01A23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E8E-4D26-8C8D-4094AE01A23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E8E-4D26-8C8D-4094AE01A23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E8E-4D26-8C8D-4094AE01A23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E8E-4D26-8C8D-4094AE01A23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E8E-4D26-8C8D-4094AE01A23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E8E-4D26-8C8D-4094AE01A23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E8E-4D26-8C8D-4094AE01A23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E8E-4D26-8C8D-4094AE01A23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E8E-4D26-8C8D-4094AE01A23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E8E-4D26-8C8D-4094AE01A23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E8E-4D26-8C8D-4094AE01A23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E8E-4D26-8C8D-4094AE01A23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E8E-4D26-8C8D-4094AE01A23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E8E-4D26-8C8D-4094AE01A230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E8E-4D26-8C8D-4094AE01A2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 PAIS'!$A$5:$A$25</c:f>
              <c:strCache>
                <c:ptCount val="21"/>
                <c:pt idx="0">
                  <c:v>FRANCIA</c:v>
                </c:pt>
                <c:pt idx="1">
                  <c:v>BRASIL</c:v>
                </c:pt>
                <c:pt idx="2">
                  <c:v>COLOMBIA</c:v>
                </c:pt>
                <c:pt idx="3">
                  <c:v>CUBA </c:v>
                </c:pt>
                <c:pt idx="4">
                  <c:v>EL SALVADOR</c:v>
                </c:pt>
                <c:pt idx="5">
                  <c:v>ESTADOS UNIDOS</c:v>
                </c:pt>
                <c:pt idx="6">
                  <c:v>ESPAÑA</c:v>
                </c:pt>
                <c:pt idx="7">
                  <c:v>GUATEMALA</c:v>
                </c:pt>
                <c:pt idx="8">
                  <c:v>ITALIA</c:v>
                </c:pt>
                <c:pt idx="9">
                  <c:v>MEXICO</c:v>
                </c:pt>
                <c:pt idx="10">
                  <c:v>PERU</c:v>
                </c:pt>
                <c:pt idx="11">
                  <c:v>ARGENTINA</c:v>
                </c:pt>
                <c:pt idx="12">
                  <c:v>COREA</c:v>
                </c:pt>
                <c:pt idx="13">
                  <c:v>RUSIA</c:v>
                </c:pt>
                <c:pt idx="14">
                  <c:v>NICARAGUA</c:v>
                </c:pt>
                <c:pt idx="15">
                  <c:v>VENEZUELA</c:v>
                </c:pt>
                <c:pt idx="16">
                  <c:v>CANADA</c:v>
                </c:pt>
                <c:pt idx="17">
                  <c:v>JAMAICA</c:v>
                </c:pt>
                <c:pt idx="18">
                  <c:v>CHINA</c:v>
                </c:pt>
                <c:pt idx="19">
                  <c:v>INGLATERRA</c:v>
                </c:pt>
                <c:pt idx="20">
                  <c:v>HONDURAS</c:v>
                </c:pt>
              </c:strCache>
            </c:strRef>
          </c:cat>
          <c:val>
            <c:numRef>
              <c:f>'[19]GRAF PAIS'!$B$5:$B$25</c:f>
              <c:numCache>
                <c:formatCode>General</c:formatCode>
                <c:ptCount val="21"/>
                <c:pt idx="0">
                  <c:v>1</c:v>
                </c:pt>
                <c:pt idx="1">
                  <c:v>16</c:v>
                </c:pt>
                <c:pt idx="2">
                  <c:v>26</c:v>
                </c:pt>
                <c:pt idx="3">
                  <c:v>2</c:v>
                </c:pt>
                <c:pt idx="4">
                  <c:v>1</c:v>
                </c:pt>
                <c:pt idx="5">
                  <c:v>60</c:v>
                </c:pt>
                <c:pt idx="6">
                  <c:v>35</c:v>
                </c:pt>
                <c:pt idx="7">
                  <c:v>10</c:v>
                </c:pt>
                <c:pt idx="8">
                  <c:v>2</c:v>
                </c:pt>
                <c:pt idx="9">
                  <c:v>19</c:v>
                </c:pt>
                <c:pt idx="10">
                  <c:v>2</c:v>
                </c:pt>
                <c:pt idx="11">
                  <c:v>9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21</c:v>
                </c:pt>
                <c:pt idx="16">
                  <c:v>3</c:v>
                </c:pt>
                <c:pt idx="17">
                  <c:v>2</c:v>
                </c:pt>
                <c:pt idx="18">
                  <c:v>8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E8E-4D26-8C8D-4094AE01A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514752"/>
        <c:axId val="177516544"/>
      </c:barChart>
      <c:catAx>
        <c:axId val="1775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516544"/>
        <c:crosses val="autoZero"/>
        <c:auto val="1"/>
        <c:lblAlgn val="ctr"/>
        <c:lblOffset val="100"/>
        <c:noMultiLvlLbl val="0"/>
      </c:catAx>
      <c:valAx>
        <c:axId val="17751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51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PROGRAGAMA DE EDUCACION Y CAPACITACION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 PROFESIONAL DE LAS FUERZAS ARMADAS</a:t>
            </a:r>
            <a:r>
              <a:rPr lang="es-DO" sz="1000" b="0" i="0" u="none" strike="noStrike" baseline="0"/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PERSONAL MILITAR QUE SE ENCUENTRA REALIZANDO CURSOS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EN UNIVERSIDADES DEL PAIS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POR PAÍS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A SEPTIEMBRE 	2023</a:t>
            </a:r>
            <a:endParaRPr lang="es-DO" sz="1000" b="1"/>
          </a:p>
        </c:rich>
      </c:tx>
      <c:layout>
        <c:manualLayout>
          <c:xMode val="edge"/>
          <c:yMode val="edge"/>
          <c:x val="0.23923746695774048"/>
          <c:y val="2.617572252613233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63-46EE-A648-45D12C3B92B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63-46EE-A648-45D12C3B92B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63-46EE-A648-45D12C3B92B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63-46EE-A648-45D12C3B92B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63-46EE-A648-45D12C3B92B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63-46EE-A648-45D12C3B92B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63-46EE-A648-45D12C3B92B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63-46EE-A648-45D12C3B92B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63-46EE-A648-45D12C3B92B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63-46EE-A648-45D12C3B92B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63-46EE-A648-45D12C3B92B5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663-46EE-A648-45D12C3B92B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663-46EE-A648-45D12C3B92B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663-46EE-A648-45D12C3B92B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663-46EE-A648-45D12C3B92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 PAIS'!$F$6:$F$20</c:f>
              <c:strCache>
                <c:ptCount val="15"/>
                <c:pt idx="0">
                  <c:v>UNIVERSIDAD ABIERTA PARA ADULTOS UAPA</c:v>
                </c:pt>
                <c:pt idx="1">
                  <c:v>PONTIFICA UN. CAT. MADRE Y MAESTRA PUCMM</c:v>
                </c:pt>
                <c:pt idx="2">
                  <c:v>UNIVERSIDAD DE LA TERCERA EDAD, UTE</c:v>
                </c:pt>
                <c:pt idx="3">
                  <c:v>UNIVERSIDAD IBEROAMERICANA, UNIBE</c:v>
                </c:pt>
                <c:pt idx="4">
                  <c:v>UNIVERSIDAD UCE</c:v>
                </c:pt>
                <c:pt idx="5">
                  <c:v>UNIVERSIDAD DEL CARIBE, UNICARIBE</c:v>
                </c:pt>
                <c:pt idx="6">
                  <c:v>UNIVERSIDAD PSIC. INDUSTRIAL DOM., UPID</c:v>
                </c:pt>
                <c:pt idx="7">
                  <c:v>UNIV. EUGENIO MARIA DE HOSTOS, UNIRENHOS</c:v>
                </c:pt>
                <c:pt idx="8">
                  <c:v>UPID COLEGIO</c:v>
                </c:pt>
                <c:pt idx="9">
                  <c:v>UNICARIBE COLEGIO</c:v>
                </c:pt>
                <c:pt idx="10">
                  <c:v>UNIV. EXPERIMENTAL FELIZ ADAM, UNEFA</c:v>
                </c:pt>
                <c:pt idx="11">
                  <c:v>INST. TECN. DE SANTO DOM., INTEC UNIVERSIDAD</c:v>
                </c:pt>
                <c:pt idx="12">
                  <c:v>INST. TECN. DE SANTO DOMINGO INTEC,  INGLES</c:v>
                </c:pt>
                <c:pt idx="13">
                  <c:v>UNIVERSIDAD UNPHU</c:v>
                </c:pt>
                <c:pt idx="14">
                  <c:v>ALIANZA FRANCESA</c:v>
                </c:pt>
              </c:strCache>
            </c:strRef>
          </c:cat>
          <c:val>
            <c:numRef>
              <c:f>'[19]GRAF PAIS'!$G$6:$G$20</c:f>
              <c:numCache>
                <c:formatCode>General</c:formatCode>
                <c:ptCount val="15"/>
                <c:pt idx="0">
                  <c:v>67</c:v>
                </c:pt>
                <c:pt idx="1">
                  <c:v>29</c:v>
                </c:pt>
                <c:pt idx="2">
                  <c:v>11</c:v>
                </c:pt>
                <c:pt idx="3">
                  <c:v>11</c:v>
                </c:pt>
                <c:pt idx="4">
                  <c:v>29</c:v>
                </c:pt>
                <c:pt idx="5">
                  <c:v>35</c:v>
                </c:pt>
                <c:pt idx="6">
                  <c:v>5</c:v>
                </c:pt>
                <c:pt idx="7">
                  <c:v>8</c:v>
                </c:pt>
                <c:pt idx="8">
                  <c:v>1</c:v>
                </c:pt>
                <c:pt idx="9">
                  <c:v>2</c:v>
                </c:pt>
                <c:pt idx="10">
                  <c:v>13</c:v>
                </c:pt>
                <c:pt idx="11">
                  <c:v>45</c:v>
                </c:pt>
                <c:pt idx="12">
                  <c:v>18</c:v>
                </c:pt>
                <c:pt idx="13">
                  <c:v>45</c:v>
                </c:pt>
                <c:pt idx="1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663-46EE-A648-45D12C3B9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178304"/>
        <c:axId val="178470912"/>
      </c:barChart>
      <c:catAx>
        <c:axId val="17817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470912"/>
        <c:crosses val="autoZero"/>
        <c:auto val="1"/>
        <c:lblAlgn val="ctr"/>
        <c:lblOffset val="100"/>
        <c:noMultiLvlLbl val="0"/>
      </c:catAx>
      <c:valAx>
        <c:axId val="17847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178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ACCIDENTES EN MOTOCICLETAS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ACTIVOS 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25-43C4-8274-853CB734083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25-43C4-8274-853CB734083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A25-43C4-8274-853CB734083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25-43C4-8274-853CB734083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25-43C4-8274-853CB734083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A25-43C4-8274-853CB734083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25-43C4-8274-853CB734083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25-43C4-8274-853CB734083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A25-43C4-8274-853CB73408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ACC'!$G$2:$G$12</c:f>
              <c:strCache>
                <c:ptCount val="11"/>
                <c:pt idx="0">
                  <c:v>CORONEL</c:v>
                </c:pt>
                <c:pt idx="1">
                  <c:v>TTE. CORONEL</c:v>
                </c:pt>
                <c:pt idx="2">
                  <c:v>MAYOR</c:v>
                </c:pt>
                <c:pt idx="3">
                  <c:v>CAPITÁN</c:v>
                </c:pt>
                <c:pt idx="4">
                  <c:v>1ER. TTE.</c:v>
                </c:pt>
                <c:pt idx="5">
                  <c:v>2DO. TTE.</c:v>
                </c:pt>
                <c:pt idx="6">
                  <c:v>SGTO. MAYOR</c:v>
                </c:pt>
                <c:pt idx="7">
                  <c:v>SGTO.</c:v>
                </c:pt>
                <c:pt idx="8">
                  <c:v>CABO</c:v>
                </c:pt>
                <c:pt idx="9">
                  <c:v>RASO</c:v>
                </c:pt>
                <c:pt idx="10">
                  <c:v>CONSCRIPTO</c:v>
                </c:pt>
              </c:strCache>
            </c:strRef>
          </c:cat>
          <c:val>
            <c:numRef>
              <c:f>'[2]GRAF ACC'!$H$2:$H$12</c:f>
              <c:numCache>
                <c:formatCode>General</c:formatCode>
                <c:ptCount val="11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7</c:v>
                </c:pt>
                <c:pt idx="7">
                  <c:v>10</c:v>
                </c:pt>
                <c:pt idx="8">
                  <c:v>20</c:v>
                </c:pt>
                <c:pt idx="9">
                  <c:v>73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A25-43C4-8274-853CB7340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458880"/>
        <c:axId val="314460416"/>
      </c:barChart>
      <c:catAx>
        <c:axId val="3144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460416"/>
        <c:crosses val="autoZero"/>
        <c:auto val="1"/>
        <c:lblAlgn val="ctr"/>
        <c:lblOffset val="100"/>
        <c:noMultiLvlLbl val="0"/>
      </c:catAx>
      <c:valAx>
        <c:axId val="31446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45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 DE ESTUDIANTES POR ESCUELAS Y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1120503594865612"/>
          <c:y val="1.7756876704785644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88D-430F-B9F2-B7C7CBFF3EC1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88D-430F-B9F2-B7C7CBFF3EC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'[20]GRAF. SEX'!$H$38:$I$38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'[20]GRAF. SEX'!$H$39:$I$39</c:f>
              <c:numCache>
                <c:formatCode>General</c:formatCode>
                <c:ptCount val="2"/>
                <c:pt idx="0">
                  <c:v>15729</c:v>
                </c:pt>
                <c:pt idx="1">
                  <c:v>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8D-430F-B9F2-B7C7CBFF3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>
                <a:effectLst/>
              </a:rPr>
              <a:t>DIRECCIÓN GENERAL DE LAS ESCUELAS VOCACIONALES DE LAS FF. AA. Y LA P.N.</a:t>
            </a:r>
            <a:endParaRPr lang="es-DO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 baseline="0">
                <a:effectLst/>
              </a:rPr>
              <a:t>RELACIÓN DE ESTUDIANTES POR ESCUELAS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 baseline="0">
                <a:effectLst/>
              </a:rPr>
              <a:t>A SEPTIEMBRE 2023</a:t>
            </a:r>
          </a:p>
        </c:rich>
      </c:tx>
      <c:layout>
        <c:manualLayout>
          <c:xMode val="edge"/>
          <c:yMode val="edge"/>
          <c:x val="0.16515558646006973"/>
          <c:y val="1.38887749430327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E8-4B02-B3DC-75EC756D1F3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0E8-4B02-B3DC-75EC756D1F3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0E8-4B02-B3DC-75EC756D1F3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E8-4B02-B3DC-75EC756D1F3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E8-4B02-B3DC-75EC756D1F3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0E8-4B02-B3DC-75EC756D1F3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0E8-4B02-B3DC-75EC756D1F3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0E8-4B02-B3DC-75EC756D1F3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0E8-4B02-B3DC-75EC756D1F3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0E8-4B02-B3DC-75EC756D1F3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0E8-4B02-B3DC-75EC756D1F3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0E8-4B02-B3DC-75EC756D1F3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0E8-4B02-B3DC-75EC756D1F3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0E8-4B02-B3DC-75EC756D1F3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0E8-4B02-B3DC-75EC756D1F3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0E8-4B02-B3DC-75EC756D1F3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0E8-4B02-B3DC-75EC756D1F3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0E8-4B02-B3DC-75EC756D1F3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0E8-4B02-B3DC-75EC756D1F3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0E8-4B02-B3DC-75EC756D1F3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0E8-4B02-B3DC-75EC756D1F3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60E8-4B02-B3DC-75EC756D1F3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60E8-4B02-B3DC-75EC756D1F3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60E8-4B02-B3DC-75EC756D1F33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60E8-4B02-B3DC-75EC756D1F33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60E8-4B02-B3DC-75EC756D1F33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60E8-4B02-B3DC-75EC756D1F33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60E8-4B02-B3DC-75EC756D1F33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60E8-4B02-B3DC-75EC756D1F33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60E8-4B02-B3DC-75EC756D1F33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60E8-4B02-B3DC-75EC756D1F33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60E8-4B02-B3DC-75EC756D1F33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60E8-4B02-B3DC-75EC756D1F33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60E8-4B02-B3DC-75EC756D1F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'[20]GRAF. PROV'!$A$1:$A$34</c:f>
              <c:strCache>
                <c:ptCount val="34"/>
                <c:pt idx="0">
                  <c:v>CASTILLO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'[20]GRAF. PROV'!$B$1:$B$34</c:f>
              <c:numCache>
                <c:formatCode>General</c:formatCode>
                <c:ptCount val="34"/>
                <c:pt idx="0">
                  <c:v>840</c:v>
                </c:pt>
                <c:pt idx="1">
                  <c:v>91</c:v>
                </c:pt>
                <c:pt idx="2">
                  <c:v>853</c:v>
                </c:pt>
                <c:pt idx="3">
                  <c:v>1111</c:v>
                </c:pt>
                <c:pt idx="4">
                  <c:v>335</c:v>
                </c:pt>
                <c:pt idx="5">
                  <c:v>524</c:v>
                </c:pt>
                <c:pt idx="6">
                  <c:v>344</c:v>
                </c:pt>
                <c:pt idx="7">
                  <c:v>351</c:v>
                </c:pt>
                <c:pt idx="8">
                  <c:v>155</c:v>
                </c:pt>
                <c:pt idx="9">
                  <c:v>175</c:v>
                </c:pt>
                <c:pt idx="10">
                  <c:v>507</c:v>
                </c:pt>
                <c:pt idx="11">
                  <c:v>77</c:v>
                </c:pt>
                <c:pt idx="12">
                  <c:v>237</c:v>
                </c:pt>
                <c:pt idx="13">
                  <c:v>1381</c:v>
                </c:pt>
                <c:pt idx="14">
                  <c:v>622</c:v>
                </c:pt>
                <c:pt idx="15">
                  <c:v>539</c:v>
                </c:pt>
                <c:pt idx="16">
                  <c:v>391</c:v>
                </c:pt>
                <c:pt idx="17">
                  <c:v>219</c:v>
                </c:pt>
                <c:pt idx="18">
                  <c:v>891</c:v>
                </c:pt>
                <c:pt idx="19">
                  <c:v>161</c:v>
                </c:pt>
                <c:pt idx="20">
                  <c:v>566</c:v>
                </c:pt>
                <c:pt idx="21">
                  <c:v>573</c:v>
                </c:pt>
                <c:pt idx="22">
                  <c:v>546</c:v>
                </c:pt>
                <c:pt idx="23">
                  <c:v>659</c:v>
                </c:pt>
                <c:pt idx="24">
                  <c:v>208</c:v>
                </c:pt>
                <c:pt idx="25">
                  <c:v>484</c:v>
                </c:pt>
                <c:pt idx="26">
                  <c:v>1944</c:v>
                </c:pt>
                <c:pt idx="27">
                  <c:v>180</c:v>
                </c:pt>
                <c:pt idx="28">
                  <c:v>164</c:v>
                </c:pt>
                <c:pt idx="29">
                  <c:v>1212</c:v>
                </c:pt>
                <c:pt idx="30">
                  <c:v>5979</c:v>
                </c:pt>
                <c:pt idx="31">
                  <c:v>191</c:v>
                </c:pt>
                <c:pt idx="32">
                  <c:v>778</c:v>
                </c:pt>
                <c:pt idx="33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60E8-4B02-B3DC-75EC756D1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180160"/>
        <c:axId val="518231464"/>
      </c:barChart>
      <c:catAx>
        <c:axId val="4531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231464"/>
        <c:crosses val="autoZero"/>
        <c:auto val="1"/>
        <c:lblAlgn val="ctr"/>
        <c:lblOffset val="100"/>
        <c:noMultiLvlLbl val="0"/>
      </c:catAx>
      <c:valAx>
        <c:axId val="518231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18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INSCRITOS POR ASISTENCIA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SEPTIEMBRE 2023</a:t>
            </a:r>
            <a:endParaRPr lang="es-DO" sz="1000" b="1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'[20]GRAF. ASIST'!$B$1</c:f>
              <c:strCache>
                <c:ptCount val="1"/>
                <c:pt idx="0">
                  <c:v>INSCRITOS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'[20]GRAF. ASIST'!$A$2:$A$35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'[20]GRAF. ASIST'!$B$2:$B$35</c:f>
              <c:numCache>
                <c:formatCode>General</c:formatCode>
                <c:ptCount val="34"/>
                <c:pt idx="0">
                  <c:v>1163</c:v>
                </c:pt>
                <c:pt idx="1">
                  <c:v>168</c:v>
                </c:pt>
                <c:pt idx="2">
                  <c:v>865</c:v>
                </c:pt>
                <c:pt idx="3">
                  <c:v>1356</c:v>
                </c:pt>
                <c:pt idx="4">
                  <c:v>335</c:v>
                </c:pt>
                <c:pt idx="5">
                  <c:v>717</c:v>
                </c:pt>
                <c:pt idx="6">
                  <c:v>390</c:v>
                </c:pt>
                <c:pt idx="7">
                  <c:v>415</c:v>
                </c:pt>
                <c:pt idx="8">
                  <c:v>165</c:v>
                </c:pt>
                <c:pt idx="9">
                  <c:v>250</c:v>
                </c:pt>
                <c:pt idx="10">
                  <c:v>742</c:v>
                </c:pt>
                <c:pt idx="11">
                  <c:v>98</c:v>
                </c:pt>
                <c:pt idx="12">
                  <c:v>332</c:v>
                </c:pt>
                <c:pt idx="13">
                  <c:v>1205</c:v>
                </c:pt>
                <c:pt idx="14">
                  <c:v>799</c:v>
                </c:pt>
                <c:pt idx="15">
                  <c:v>1490</c:v>
                </c:pt>
                <c:pt idx="16">
                  <c:v>393</c:v>
                </c:pt>
                <c:pt idx="17">
                  <c:v>372</c:v>
                </c:pt>
                <c:pt idx="18">
                  <c:v>1531</c:v>
                </c:pt>
                <c:pt idx="19">
                  <c:v>179</c:v>
                </c:pt>
                <c:pt idx="20">
                  <c:v>675</c:v>
                </c:pt>
                <c:pt idx="21">
                  <c:v>485</c:v>
                </c:pt>
                <c:pt idx="22">
                  <c:v>430</c:v>
                </c:pt>
                <c:pt idx="23">
                  <c:v>759</c:v>
                </c:pt>
                <c:pt idx="24">
                  <c:v>451</c:v>
                </c:pt>
                <c:pt idx="25">
                  <c:v>710</c:v>
                </c:pt>
                <c:pt idx="26">
                  <c:v>3625</c:v>
                </c:pt>
                <c:pt idx="27">
                  <c:v>265</c:v>
                </c:pt>
                <c:pt idx="28">
                  <c:v>314</c:v>
                </c:pt>
                <c:pt idx="29">
                  <c:v>3895</c:v>
                </c:pt>
                <c:pt idx="30">
                  <c:v>10071</c:v>
                </c:pt>
                <c:pt idx="31">
                  <c:v>290</c:v>
                </c:pt>
                <c:pt idx="32">
                  <c:v>845</c:v>
                </c:pt>
                <c:pt idx="33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F-4AC8-9C1F-8D1835E67F30}"/>
            </c:ext>
          </c:extLst>
        </c:ser>
        <c:ser>
          <c:idx val="1"/>
          <c:order val="1"/>
          <c:tx>
            <c:strRef>
              <c:f>'[20]GRAF. ASIST'!$C$1</c:f>
              <c:strCache>
                <c:ptCount val="1"/>
                <c:pt idx="0">
                  <c:v>ASISTENCIA GENERAL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'[20]GRAF. ASIST'!$A$2:$A$35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'[20]GRAF. ASIST'!$C$2:$C$35</c:f>
              <c:numCache>
                <c:formatCode>General</c:formatCode>
                <c:ptCount val="34"/>
                <c:pt idx="0">
                  <c:v>798</c:v>
                </c:pt>
                <c:pt idx="1">
                  <c:v>106</c:v>
                </c:pt>
                <c:pt idx="2">
                  <c:v>752</c:v>
                </c:pt>
                <c:pt idx="3">
                  <c:v>1006</c:v>
                </c:pt>
                <c:pt idx="4">
                  <c:v>289</c:v>
                </c:pt>
                <c:pt idx="5">
                  <c:v>585</c:v>
                </c:pt>
                <c:pt idx="6">
                  <c:v>354</c:v>
                </c:pt>
                <c:pt idx="7">
                  <c:v>403</c:v>
                </c:pt>
                <c:pt idx="8">
                  <c:v>165</c:v>
                </c:pt>
                <c:pt idx="9">
                  <c:v>150</c:v>
                </c:pt>
                <c:pt idx="10">
                  <c:v>507</c:v>
                </c:pt>
                <c:pt idx="11">
                  <c:v>98</c:v>
                </c:pt>
                <c:pt idx="12">
                  <c:v>265</c:v>
                </c:pt>
                <c:pt idx="13">
                  <c:v>1126</c:v>
                </c:pt>
                <c:pt idx="14">
                  <c:v>603</c:v>
                </c:pt>
                <c:pt idx="15">
                  <c:v>836</c:v>
                </c:pt>
                <c:pt idx="16">
                  <c:v>393</c:v>
                </c:pt>
                <c:pt idx="17">
                  <c:v>244</c:v>
                </c:pt>
                <c:pt idx="18">
                  <c:v>1029</c:v>
                </c:pt>
                <c:pt idx="19">
                  <c:v>161</c:v>
                </c:pt>
                <c:pt idx="20">
                  <c:v>579</c:v>
                </c:pt>
                <c:pt idx="21">
                  <c:v>309</c:v>
                </c:pt>
                <c:pt idx="22">
                  <c:v>402</c:v>
                </c:pt>
                <c:pt idx="23">
                  <c:v>701</c:v>
                </c:pt>
                <c:pt idx="24">
                  <c:v>442</c:v>
                </c:pt>
                <c:pt idx="25">
                  <c:v>449</c:v>
                </c:pt>
                <c:pt idx="26">
                  <c:v>2310</c:v>
                </c:pt>
                <c:pt idx="27">
                  <c:v>172</c:v>
                </c:pt>
                <c:pt idx="28">
                  <c:v>303</c:v>
                </c:pt>
                <c:pt idx="29">
                  <c:v>1027</c:v>
                </c:pt>
                <c:pt idx="30">
                  <c:v>5677</c:v>
                </c:pt>
                <c:pt idx="31">
                  <c:v>208</c:v>
                </c:pt>
                <c:pt idx="32">
                  <c:v>772</c:v>
                </c:pt>
                <c:pt idx="33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F-4AC8-9C1F-8D1835E67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78879552"/>
        <c:axId val="678879224"/>
      </c:barChart>
      <c:catAx>
        <c:axId val="678879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879224"/>
        <c:crosses val="autoZero"/>
        <c:auto val="1"/>
        <c:lblAlgn val="ctr"/>
        <c:lblOffset val="100"/>
        <c:noMultiLvlLbl val="0"/>
      </c:catAx>
      <c:valAx>
        <c:axId val="678879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879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NO.3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INSCRITOS 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POR ASISTENCIA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2F7-4DE7-9A62-D26AC27315F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2F7-4DE7-9A62-D26AC27315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'[20]GRAF. ASIST'!$J$20:$K$20</c:f>
              <c:strCache>
                <c:ptCount val="2"/>
                <c:pt idx="0">
                  <c:v>ASISTENTES</c:v>
                </c:pt>
                <c:pt idx="1">
                  <c:v>AUSENCIAS</c:v>
                </c:pt>
              </c:strCache>
            </c:strRef>
          </c:cat>
          <c:val>
            <c:numRef>
              <c:f>'[20]GRAF. ASIST'!$J$21:$K$21</c:f>
              <c:numCache>
                <c:formatCode>General</c:formatCode>
                <c:ptCount val="2"/>
                <c:pt idx="0">
                  <c:v>23525</c:v>
                </c:pt>
                <c:pt idx="1">
                  <c:v>12578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F7-4DE7-9A62-D26AC2731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NO.3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ESCUELAS Y SEXO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SEPTIEMBRE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63851571626172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'[20]GRAF. SEX'!$B$1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'[20]GRAF. SEX'!$A$2:$A$33</c:f>
              <c:strCache>
                <c:ptCount val="32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</c:strCache>
            </c:strRef>
          </c:cat>
          <c:val>
            <c:numRef>
              <c:f>'[20]GRAF. SEX'!$B$2:$B$33</c:f>
              <c:numCache>
                <c:formatCode>General</c:formatCode>
                <c:ptCount val="32"/>
                <c:pt idx="0">
                  <c:v>612</c:v>
                </c:pt>
                <c:pt idx="1">
                  <c:v>60</c:v>
                </c:pt>
                <c:pt idx="2">
                  <c:v>588</c:v>
                </c:pt>
                <c:pt idx="3">
                  <c:v>749</c:v>
                </c:pt>
                <c:pt idx="4">
                  <c:v>223</c:v>
                </c:pt>
                <c:pt idx="5">
                  <c:v>350</c:v>
                </c:pt>
                <c:pt idx="6">
                  <c:v>254</c:v>
                </c:pt>
                <c:pt idx="7">
                  <c:v>244</c:v>
                </c:pt>
                <c:pt idx="8">
                  <c:v>110</c:v>
                </c:pt>
                <c:pt idx="9">
                  <c:v>150</c:v>
                </c:pt>
                <c:pt idx="10">
                  <c:v>392</c:v>
                </c:pt>
                <c:pt idx="11">
                  <c:v>63</c:v>
                </c:pt>
                <c:pt idx="12">
                  <c:v>168</c:v>
                </c:pt>
                <c:pt idx="13">
                  <c:v>740</c:v>
                </c:pt>
                <c:pt idx="14">
                  <c:v>380</c:v>
                </c:pt>
                <c:pt idx="15">
                  <c:v>27</c:v>
                </c:pt>
                <c:pt idx="16">
                  <c:v>227</c:v>
                </c:pt>
                <c:pt idx="17">
                  <c:v>175</c:v>
                </c:pt>
                <c:pt idx="18">
                  <c:v>661</c:v>
                </c:pt>
                <c:pt idx="19">
                  <c:v>148</c:v>
                </c:pt>
                <c:pt idx="20">
                  <c:v>383</c:v>
                </c:pt>
                <c:pt idx="21">
                  <c:v>281</c:v>
                </c:pt>
                <c:pt idx="22">
                  <c:v>387</c:v>
                </c:pt>
                <c:pt idx="23">
                  <c:v>454</c:v>
                </c:pt>
                <c:pt idx="24">
                  <c:v>160</c:v>
                </c:pt>
                <c:pt idx="25">
                  <c:v>264</c:v>
                </c:pt>
                <c:pt idx="26">
                  <c:v>1314</c:v>
                </c:pt>
                <c:pt idx="27">
                  <c:v>60</c:v>
                </c:pt>
                <c:pt idx="28">
                  <c:v>120</c:v>
                </c:pt>
                <c:pt idx="29">
                  <c:v>699</c:v>
                </c:pt>
                <c:pt idx="30">
                  <c:v>4322</c:v>
                </c:pt>
                <c:pt idx="31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F-4DC0-AC1C-5D57155AC09A}"/>
            </c:ext>
          </c:extLst>
        </c:ser>
        <c:ser>
          <c:idx val="1"/>
          <c:order val="1"/>
          <c:tx>
            <c:strRef>
              <c:f>'[20]GRAF. SEX'!$C$1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'[20]GRAF. SEX'!$A$2:$A$33</c:f>
              <c:strCache>
                <c:ptCount val="32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</c:strCache>
            </c:strRef>
          </c:cat>
          <c:val>
            <c:numRef>
              <c:f>'[20]GRAF. SEX'!$C$2:$C$33</c:f>
              <c:numCache>
                <c:formatCode>General</c:formatCode>
                <c:ptCount val="32"/>
                <c:pt idx="0">
                  <c:v>228</c:v>
                </c:pt>
                <c:pt idx="1">
                  <c:v>31</c:v>
                </c:pt>
                <c:pt idx="2">
                  <c:v>267</c:v>
                </c:pt>
                <c:pt idx="3">
                  <c:v>362</c:v>
                </c:pt>
                <c:pt idx="4">
                  <c:v>112</c:v>
                </c:pt>
                <c:pt idx="5">
                  <c:v>174</c:v>
                </c:pt>
                <c:pt idx="6">
                  <c:v>90</c:v>
                </c:pt>
                <c:pt idx="7">
                  <c:v>107</c:v>
                </c:pt>
                <c:pt idx="8">
                  <c:v>45</c:v>
                </c:pt>
                <c:pt idx="9">
                  <c:v>25</c:v>
                </c:pt>
                <c:pt idx="10">
                  <c:v>115</c:v>
                </c:pt>
                <c:pt idx="11">
                  <c:v>14</c:v>
                </c:pt>
                <c:pt idx="12">
                  <c:v>69</c:v>
                </c:pt>
                <c:pt idx="13">
                  <c:v>641</c:v>
                </c:pt>
                <c:pt idx="14">
                  <c:v>242</c:v>
                </c:pt>
                <c:pt idx="15">
                  <c:v>512</c:v>
                </c:pt>
                <c:pt idx="16">
                  <c:v>164</c:v>
                </c:pt>
                <c:pt idx="17">
                  <c:v>44</c:v>
                </c:pt>
                <c:pt idx="18">
                  <c:v>230</c:v>
                </c:pt>
                <c:pt idx="19">
                  <c:v>13</c:v>
                </c:pt>
                <c:pt idx="20">
                  <c:v>183</c:v>
                </c:pt>
                <c:pt idx="21">
                  <c:v>292</c:v>
                </c:pt>
                <c:pt idx="22">
                  <c:v>159</c:v>
                </c:pt>
                <c:pt idx="23">
                  <c:v>205</c:v>
                </c:pt>
                <c:pt idx="24">
                  <c:v>48</c:v>
                </c:pt>
                <c:pt idx="25">
                  <c:v>220</c:v>
                </c:pt>
                <c:pt idx="26">
                  <c:v>630</c:v>
                </c:pt>
                <c:pt idx="27">
                  <c:v>120</c:v>
                </c:pt>
                <c:pt idx="28">
                  <c:v>44</c:v>
                </c:pt>
                <c:pt idx="29">
                  <c:v>513</c:v>
                </c:pt>
                <c:pt idx="30">
                  <c:v>1657</c:v>
                </c:pt>
                <c:pt idx="3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F-4DC0-AC1C-5D57155AC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3959792"/>
        <c:axId val="523960120"/>
      </c:barChart>
      <c:catAx>
        <c:axId val="52395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60120"/>
        <c:crosses val="autoZero"/>
        <c:auto val="1"/>
        <c:lblAlgn val="ctr"/>
        <c:lblOffset val="100"/>
        <c:noMultiLvlLbl val="0"/>
      </c:catAx>
      <c:valAx>
        <c:axId val="52396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 DE ESTUDIANTES POR ESCUELAS Y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SEPTIEMBRE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1120503594865612"/>
          <c:y val="1.7756876704785644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2B4-4505-87F5-B1B7AAF1F70A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2B4-4505-87F5-B1B7AAF1F70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'[20]GRAF. SEX'!$H$38:$I$38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'[20]GRAF. SEX'!$H$39:$I$39</c:f>
              <c:numCache>
                <c:formatCode>General</c:formatCode>
                <c:ptCount val="2"/>
                <c:pt idx="0">
                  <c:v>15729</c:v>
                </c:pt>
                <c:pt idx="1">
                  <c:v>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B4-4505-87F5-B1B7AAF1F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NO.7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1657621419219719E-2"/>
          <c:y val="0.33869390100400565"/>
          <c:w val="0.81388888888888888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532-4E2C-8D90-ACBB650CB93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532-4E2C-8D90-ACBB650CB9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'[20]GRAF. COND'!$J$21:$K$21</c:f>
              <c:strCache>
                <c:ptCount val="2"/>
                <c:pt idx="0">
                  <c:v>CIVILES</c:v>
                </c:pt>
                <c:pt idx="1">
                  <c:v>MILITARES</c:v>
                </c:pt>
              </c:strCache>
            </c:strRef>
          </c:cat>
          <c:val>
            <c:numRef>
              <c:f>'[20]GRAF. COND'!$J$22:$K$22</c:f>
              <c:numCache>
                <c:formatCode>General</c:formatCode>
                <c:ptCount val="2"/>
                <c:pt idx="0">
                  <c:v>23415</c:v>
                </c:pt>
                <c:pt idx="1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32-4E2C-8D90-ACBB650CB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NO.6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CONDICIÓN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SEPTIEMBRE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1521717693824893"/>
          <c:y val="9.4562647754137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'[20]GRAF. COND'!$B$1</c:f>
              <c:strCache>
                <c:ptCount val="1"/>
                <c:pt idx="0">
                  <c:v>CIVILES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'[20]GRAF. COND'!$A$2:$A$35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'[20]GRAF. COND'!$B$2:$B$35</c:f>
              <c:numCache>
                <c:formatCode>General</c:formatCode>
                <c:ptCount val="34"/>
                <c:pt idx="0">
                  <c:v>832</c:v>
                </c:pt>
                <c:pt idx="1">
                  <c:v>91</c:v>
                </c:pt>
                <c:pt idx="2">
                  <c:v>851</c:v>
                </c:pt>
                <c:pt idx="3">
                  <c:v>1101</c:v>
                </c:pt>
                <c:pt idx="4">
                  <c:v>335</c:v>
                </c:pt>
                <c:pt idx="5">
                  <c:v>524</c:v>
                </c:pt>
                <c:pt idx="6">
                  <c:v>336</c:v>
                </c:pt>
                <c:pt idx="7">
                  <c:v>349</c:v>
                </c:pt>
                <c:pt idx="8">
                  <c:v>154</c:v>
                </c:pt>
                <c:pt idx="9">
                  <c:v>175</c:v>
                </c:pt>
                <c:pt idx="10">
                  <c:v>503</c:v>
                </c:pt>
                <c:pt idx="11">
                  <c:v>77</c:v>
                </c:pt>
                <c:pt idx="12">
                  <c:v>235</c:v>
                </c:pt>
                <c:pt idx="13">
                  <c:v>1377</c:v>
                </c:pt>
                <c:pt idx="14">
                  <c:v>618</c:v>
                </c:pt>
                <c:pt idx="15">
                  <c:v>537</c:v>
                </c:pt>
                <c:pt idx="16">
                  <c:v>389</c:v>
                </c:pt>
                <c:pt idx="17">
                  <c:v>216</c:v>
                </c:pt>
                <c:pt idx="18">
                  <c:v>886</c:v>
                </c:pt>
                <c:pt idx="19">
                  <c:v>161</c:v>
                </c:pt>
                <c:pt idx="20">
                  <c:v>564</c:v>
                </c:pt>
                <c:pt idx="21">
                  <c:v>569</c:v>
                </c:pt>
                <c:pt idx="22">
                  <c:v>545</c:v>
                </c:pt>
                <c:pt idx="23">
                  <c:v>657</c:v>
                </c:pt>
                <c:pt idx="24">
                  <c:v>202</c:v>
                </c:pt>
                <c:pt idx="25">
                  <c:v>483</c:v>
                </c:pt>
                <c:pt idx="26">
                  <c:v>1939</c:v>
                </c:pt>
                <c:pt idx="27">
                  <c:v>178</c:v>
                </c:pt>
                <c:pt idx="28">
                  <c:v>164</c:v>
                </c:pt>
                <c:pt idx="29">
                  <c:v>1210</c:v>
                </c:pt>
                <c:pt idx="30">
                  <c:v>5906</c:v>
                </c:pt>
                <c:pt idx="31">
                  <c:v>191</c:v>
                </c:pt>
                <c:pt idx="32">
                  <c:v>775</c:v>
                </c:pt>
                <c:pt idx="33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2-417D-A958-5053380DDC0B}"/>
            </c:ext>
          </c:extLst>
        </c:ser>
        <c:ser>
          <c:idx val="1"/>
          <c:order val="1"/>
          <c:tx>
            <c:strRef>
              <c:f>'[20]GRAF. COND'!$C$1</c:f>
              <c:strCache>
                <c:ptCount val="1"/>
                <c:pt idx="0">
                  <c:v>MILITARES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'[20]GRAF. COND'!$A$2:$A$35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'[20]GRAF. COND'!$C$2:$C$35</c:f>
              <c:numCache>
                <c:formatCode>General</c:formatCode>
                <c:ptCount val="34"/>
                <c:pt idx="0">
                  <c:v>8</c:v>
                </c:pt>
                <c:pt idx="1">
                  <c:v>0</c:v>
                </c:pt>
                <c:pt idx="2">
                  <c:v>2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2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0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2</c:v>
                </c:pt>
                <c:pt idx="24">
                  <c:v>6</c:v>
                </c:pt>
                <c:pt idx="25">
                  <c:v>1</c:v>
                </c:pt>
                <c:pt idx="26">
                  <c:v>5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73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2-417D-A958-5053380DD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8445944"/>
        <c:axId val="519630544"/>
      </c:barChart>
      <c:catAx>
        <c:axId val="588445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630544"/>
        <c:crosses val="autoZero"/>
        <c:auto val="1"/>
        <c:lblAlgn val="ctr"/>
        <c:lblOffset val="100"/>
        <c:noMultiLvlLbl val="0"/>
      </c:catAx>
      <c:valAx>
        <c:axId val="51963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5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NO.8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'[20]GRAF EX'!$B$1</c:f>
              <c:strCache>
                <c:ptCount val="1"/>
                <c:pt idx="0">
                  <c:v>NACIONALES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'[20]GRAF EX'!$B$2:$B$35</c:f>
              <c:numCache>
                <c:formatCode>General</c:formatCode>
                <c:ptCount val="34"/>
                <c:pt idx="0">
                  <c:v>829</c:v>
                </c:pt>
                <c:pt idx="1">
                  <c:v>91</c:v>
                </c:pt>
                <c:pt idx="2">
                  <c:v>852</c:v>
                </c:pt>
                <c:pt idx="3">
                  <c:v>1090</c:v>
                </c:pt>
                <c:pt idx="4">
                  <c:v>335</c:v>
                </c:pt>
                <c:pt idx="5">
                  <c:v>515</c:v>
                </c:pt>
                <c:pt idx="6">
                  <c:v>344</c:v>
                </c:pt>
                <c:pt idx="7">
                  <c:v>339</c:v>
                </c:pt>
                <c:pt idx="8">
                  <c:v>155</c:v>
                </c:pt>
                <c:pt idx="9">
                  <c:v>160</c:v>
                </c:pt>
                <c:pt idx="10">
                  <c:v>5</c:v>
                </c:pt>
                <c:pt idx="11">
                  <c:v>74</c:v>
                </c:pt>
                <c:pt idx="12">
                  <c:v>236</c:v>
                </c:pt>
                <c:pt idx="13">
                  <c:v>1326</c:v>
                </c:pt>
                <c:pt idx="14">
                  <c:v>603</c:v>
                </c:pt>
                <c:pt idx="15">
                  <c:v>527</c:v>
                </c:pt>
                <c:pt idx="16">
                  <c:v>390</c:v>
                </c:pt>
                <c:pt idx="17">
                  <c:v>208</c:v>
                </c:pt>
                <c:pt idx="18">
                  <c:v>878</c:v>
                </c:pt>
                <c:pt idx="19">
                  <c:v>161</c:v>
                </c:pt>
                <c:pt idx="20">
                  <c:v>546</c:v>
                </c:pt>
                <c:pt idx="21">
                  <c:v>551</c:v>
                </c:pt>
                <c:pt idx="22">
                  <c:v>538</c:v>
                </c:pt>
                <c:pt idx="23">
                  <c:v>659</c:v>
                </c:pt>
                <c:pt idx="24">
                  <c:v>206</c:v>
                </c:pt>
                <c:pt idx="25">
                  <c:v>484</c:v>
                </c:pt>
                <c:pt idx="26">
                  <c:v>1936</c:v>
                </c:pt>
                <c:pt idx="27">
                  <c:v>177</c:v>
                </c:pt>
                <c:pt idx="28">
                  <c:v>162</c:v>
                </c:pt>
                <c:pt idx="29">
                  <c:v>1187</c:v>
                </c:pt>
                <c:pt idx="30">
                  <c:v>5938</c:v>
                </c:pt>
                <c:pt idx="31">
                  <c:v>191</c:v>
                </c:pt>
                <c:pt idx="32">
                  <c:v>771</c:v>
                </c:pt>
                <c:pt idx="33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3-4AB5-B5B2-C8D023814AC0}"/>
            </c:ext>
          </c:extLst>
        </c:ser>
        <c:ser>
          <c:idx val="1"/>
          <c:order val="1"/>
          <c:tx>
            <c:strRef>
              <c:f>'[20]GRAF EX'!$C$1</c:f>
              <c:strCache>
                <c:ptCount val="1"/>
                <c:pt idx="0">
                  <c:v>EXTRANGEROS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'[20]GRAF EX'!$C$2:$C$35</c:f>
              <c:numCache>
                <c:formatCode>General</c:formatCode>
                <c:ptCount val="34"/>
                <c:pt idx="0">
                  <c:v>11</c:v>
                </c:pt>
                <c:pt idx="1">
                  <c:v>0</c:v>
                </c:pt>
                <c:pt idx="2">
                  <c:v>1</c:v>
                </c:pt>
                <c:pt idx="3">
                  <c:v>21</c:v>
                </c:pt>
                <c:pt idx="4">
                  <c:v>0</c:v>
                </c:pt>
                <c:pt idx="5">
                  <c:v>9</c:v>
                </c:pt>
                <c:pt idx="6">
                  <c:v>0</c:v>
                </c:pt>
                <c:pt idx="7">
                  <c:v>12</c:v>
                </c:pt>
                <c:pt idx="8">
                  <c:v>0</c:v>
                </c:pt>
                <c:pt idx="9">
                  <c:v>15</c:v>
                </c:pt>
                <c:pt idx="10">
                  <c:v>502</c:v>
                </c:pt>
                <c:pt idx="11">
                  <c:v>3</c:v>
                </c:pt>
                <c:pt idx="12">
                  <c:v>1</c:v>
                </c:pt>
                <c:pt idx="13">
                  <c:v>55</c:v>
                </c:pt>
                <c:pt idx="14">
                  <c:v>19</c:v>
                </c:pt>
                <c:pt idx="15">
                  <c:v>12</c:v>
                </c:pt>
                <c:pt idx="16">
                  <c:v>1</c:v>
                </c:pt>
                <c:pt idx="17">
                  <c:v>11</c:v>
                </c:pt>
                <c:pt idx="18">
                  <c:v>13</c:v>
                </c:pt>
                <c:pt idx="19">
                  <c:v>0</c:v>
                </c:pt>
                <c:pt idx="20">
                  <c:v>20</c:v>
                </c:pt>
                <c:pt idx="21">
                  <c:v>22</c:v>
                </c:pt>
                <c:pt idx="22">
                  <c:v>8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8</c:v>
                </c:pt>
                <c:pt idx="27">
                  <c:v>3</c:v>
                </c:pt>
                <c:pt idx="28">
                  <c:v>2</c:v>
                </c:pt>
                <c:pt idx="29">
                  <c:v>25</c:v>
                </c:pt>
                <c:pt idx="30">
                  <c:v>41</c:v>
                </c:pt>
                <c:pt idx="31">
                  <c:v>0</c:v>
                </c:pt>
                <c:pt idx="32">
                  <c:v>7</c:v>
                </c:pt>
                <c:pt idx="3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D3-4AB5-B5B2-C8D023814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6956184"/>
        <c:axId val="586955856"/>
      </c:barChart>
      <c:catAx>
        <c:axId val="58695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955856"/>
        <c:crosses val="autoZero"/>
        <c:auto val="1"/>
        <c:lblAlgn val="ctr"/>
        <c:lblOffset val="100"/>
        <c:noMultiLvlLbl val="0"/>
      </c:catAx>
      <c:valAx>
        <c:axId val="58695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95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NO.9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6099214127389"/>
          <c:y val="0.47367640384842763"/>
          <c:w val="0.81363802077614034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28F-4AF9-B70D-76B93BCF46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28F-4AF9-B70D-76B93BCF46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'[20]GRAF EX'!$F$23:$G$23</c:f>
              <c:strCache>
                <c:ptCount val="2"/>
                <c:pt idx="0">
                  <c:v>EXTRANJEROS</c:v>
                </c:pt>
                <c:pt idx="1">
                  <c:v>NACIONALES</c:v>
                </c:pt>
              </c:strCache>
            </c:strRef>
          </c:cat>
          <c:val>
            <c:numRef>
              <c:f>'[20]GRAF EX'!$F$24:$G$24</c:f>
              <c:numCache>
                <c:formatCode>General</c:formatCode>
                <c:ptCount val="2"/>
                <c:pt idx="0">
                  <c:v>825</c:v>
                </c:pt>
                <c:pt idx="1">
                  <c:v>22748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8F-4AF9-B70D-76B93BCF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RELACIÓN DE FALLECIMIENTOs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DE MIEMBROS ACTIVOS DEL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POR </a:t>
            </a:r>
            <a:r>
              <a:rPr lang="es-DO" sz="1000" b="1" i="0" cap="all" baseline="0">
                <a:effectLst/>
              </a:rPr>
              <a:t>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46-4BC9-B49F-B9D15DBAFDF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46-4BC9-B49F-B9D15DBAFDF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46-4BC9-B49F-B9D15DBAFDF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46-4BC9-B49F-B9D15DBAFDF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46-4BC9-B49F-B9D15DBAFDF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B46-4BC9-B49F-B9D15DBAFD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FALL'!$A$3:$A$10</c:f>
              <c:strCache>
                <c:ptCount val="8"/>
                <c:pt idx="0">
                  <c:v>TTE. CORONEL</c:v>
                </c:pt>
                <c:pt idx="1">
                  <c:v>MAYOR</c:v>
                </c:pt>
                <c:pt idx="2">
                  <c:v>1ER. TTE.</c:v>
                </c:pt>
                <c:pt idx="3">
                  <c:v>2DO. TTE.</c:v>
                </c:pt>
                <c:pt idx="4">
                  <c:v>SGTO. MAYOR</c:v>
                </c:pt>
                <c:pt idx="5">
                  <c:v>SGTO.</c:v>
                </c:pt>
                <c:pt idx="6">
                  <c:v>CABO</c:v>
                </c:pt>
                <c:pt idx="7">
                  <c:v>RASO</c:v>
                </c:pt>
              </c:strCache>
            </c:strRef>
          </c:cat>
          <c:val>
            <c:numRef>
              <c:f>'[2]GRAF FALL'!$B$3:$B$10</c:f>
              <c:numCache>
                <c:formatCode>General</c:formatCode>
                <c:ptCount val="8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46-4BC9-B49F-B9D15DBAF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257600"/>
        <c:axId val="315259136"/>
      </c:barChart>
      <c:catAx>
        <c:axId val="31525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259136"/>
        <c:crosses val="autoZero"/>
        <c:auto val="1"/>
        <c:lblAlgn val="ctr"/>
        <c:lblOffset val="100"/>
        <c:noMultiLvlLbl val="0"/>
      </c:catAx>
      <c:valAx>
        <c:axId val="31525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257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JUNTA DE RETIRO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PENSIONES POR 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730614267534927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B3-40E0-B60E-2D600A79048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4B3-40E0-B60E-2D600A79048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4B3-40E0-B60E-2D600A79048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B3-40E0-B60E-2D600A79048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B3-40E0-B60E-2D600A79048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4B3-40E0-B60E-2D600A79048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4B3-40E0-B60E-2D600A79048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4B3-40E0-B60E-2D600A79048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4B3-40E0-B60E-2D600A79048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4B3-40E0-B60E-2D600A79048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4B3-40E0-B60E-2D600A79048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4B3-40E0-B60E-2D600A79048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4B3-40E0-B60E-2D600A7904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pen'!$A$3:$A$18</c:f>
              <c:strCache>
                <c:ptCount val="16"/>
                <c:pt idx="0">
                  <c:v>Coronel ó Cap. de Navío</c:v>
                </c:pt>
                <c:pt idx="1">
                  <c:v>Tte. Coronel ó Cap. de Fragata</c:v>
                </c:pt>
                <c:pt idx="2">
                  <c:v>Mayor ó Cap. de Corbeta</c:v>
                </c:pt>
                <c:pt idx="3">
                  <c:v>Capitán ó Ten. de Navío </c:v>
                </c:pt>
                <c:pt idx="4">
                  <c:v>1er.Tte. ó Teniente de Fragata</c:v>
                </c:pt>
                <c:pt idx="5">
                  <c:v>2do.Tte ó Teniente de Corbeta</c:v>
                </c:pt>
                <c:pt idx="6">
                  <c:v>Sargento Mayor</c:v>
                </c:pt>
                <c:pt idx="7">
                  <c:v>Sargento A&amp;C</c:v>
                </c:pt>
                <c:pt idx="8">
                  <c:v>Sargento</c:v>
                </c:pt>
                <c:pt idx="9">
                  <c:v>Cabo</c:v>
                </c:pt>
                <c:pt idx="10">
                  <c:v>Raso  ó Marinero + GM</c:v>
                </c:pt>
                <c:pt idx="11">
                  <c:v>Asimilados</c:v>
                </c:pt>
                <c:pt idx="12">
                  <c:v>Tutoras </c:v>
                </c:pt>
                <c:pt idx="13">
                  <c:v>Tutores</c:v>
                </c:pt>
                <c:pt idx="14">
                  <c:v>Viudas </c:v>
                </c:pt>
                <c:pt idx="15">
                  <c:v>Viudos </c:v>
                </c:pt>
              </c:strCache>
            </c:strRef>
          </c:cat>
          <c:val>
            <c:numRef>
              <c:f>'[21]graf pen'!$B$3:$B$18</c:f>
              <c:numCache>
                <c:formatCode>General</c:formatCode>
                <c:ptCount val="16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12</c:v>
                </c:pt>
                <c:pt idx="4">
                  <c:v>7</c:v>
                </c:pt>
                <c:pt idx="5">
                  <c:v>21</c:v>
                </c:pt>
                <c:pt idx="6">
                  <c:v>31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6</c:v>
                </c:pt>
                <c:pt idx="11">
                  <c:v>28</c:v>
                </c:pt>
                <c:pt idx="12">
                  <c:v>21</c:v>
                </c:pt>
                <c:pt idx="13">
                  <c:v>1</c:v>
                </c:pt>
                <c:pt idx="14">
                  <c:v>77</c:v>
                </c:pt>
                <c:pt idx="1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4B3-40E0-B60E-2D600A79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98392960"/>
        <c:axId val="298411136"/>
      </c:barChart>
      <c:catAx>
        <c:axId val="29839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411136"/>
        <c:crosses val="autoZero"/>
        <c:auto val="1"/>
        <c:lblAlgn val="ctr"/>
        <c:lblOffset val="100"/>
        <c:noMultiLvlLbl val="0"/>
      </c:catAx>
      <c:valAx>
        <c:axId val="29841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92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JUNTA DE RETIRO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PENSIONES POR INSTITUCIÓN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F3-4091-AD2C-43CA95375598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F3-4091-AD2C-43CA9537559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CF3-4091-AD2C-43CA95375598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F3-4091-AD2C-43CA953755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pen'!$D$3:$D$6</c:f>
              <c:strCache>
                <c:ptCount val="4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</c:strCache>
            </c:strRef>
          </c:cat>
          <c:val>
            <c:numRef>
              <c:f>'[21]graf pen'!$E$3:$E$6</c:f>
              <c:numCache>
                <c:formatCode>General</c:formatCode>
                <c:ptCount val="4"/>
                <c:pt idx="0">
                  <c:v>12</c:v>
                </c:pt>
                <c:pt idx="1">
                  <c:v>136</c:v>
                </c:pt>
                <c:pt idx="2">
                  <c:v>34</c:v>
                </c:pt>
                <c:pt idx="3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F3-4091-AD2C-43CA95375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8447616"/>
        <c:axId val="298449152"/>
      </c:barChart>
      <c:catAx>
        <c:axId val="29844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449152"/>
        <c:crosses val="autoZero"/>
        <c:auto val="1"/>
        <c:lblAlgn val="ctr"/>
        <c:lblOffset val="100"/>
        <c:noMultiLvlLbl val="0"/>
      </c:catAx>
      <c:valAx>
        <c:axId val="29844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44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PORCENTUAL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EMERGENCIAS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JULIO-SEOTIEMBRE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6B-4E31-829A-C0020C4EBAA1}"/>
              </c:ext>
            </c:extLst>
          </c:dPt>
          <c:dPt>
            <c:idx val="1"/>
            <c:bubble3D val="0"/>
            <c:spPr>
              <a:solidFill>
                <a:srgbClr val="DE40B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6B-4E31-829A-C0020C4EBA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'[22]GRAF EME'!$B$2:$C$2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'[22]GRAF EME'!$B$3:$C$3</c:f>
              <c:numCache>
                <c:formatCode>General</c:formatCode>
                <c:ptCount val="2"/>
                <c:pt idx="0">
                  <c:v>1052</c:v>
                </c:pt>
                <c:pt idx="1">
                  <c:v>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6B-4E31-829A-C0020C4EB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'[22]GRAF EME'!$G$3</c:f>
              <c:strCache>
                <c:ptCount val="1"/>
                <c:pt idx="0">
                  <c:v>MEDICINA GENERAL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5E-4FA8-B801-67213023D35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5E-4FA8-B801-67213023D35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D5E-4FA8-B801-67213023D35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5E-4FA8-B801-67213023D35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5E-4FA8-B801-67213023D35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D5E-4FA8-B801-67213023D3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EME'!$H$2:$R$2</c:f>
              <c:strCache>
                <c:ptCount val="11"/>
                <c:pt idx="0">
                  <c:v>OF.GENERALES</c:v>
                </c:pt>
                <c:pt idx="1">
                  <c:v>OF.  SUPERIORES</c:v>
                </c:pt>
                <c:pt idx="2">
                  <c:v>OF.  SUBALTERNOS</c:v>
                </c:pt>
                <c:pt idx="3">
                  <c:v>CADETE O GUARDIAMARINA</c:v>
                </c:pt>
                <c:pt idx="4">
                  <c:v>ALISTADOS</c:v>
                </c:pt>
                <c:pt idx="5">
                  <c:v>A/M</c:v>
                </c:pt>
                <c:pt idx="6">
                  <c:v>IGUALADOS</c:v>
                </c:pt>
                <c:pt idx="7">
                  <c:v>RETIRADOS</c:v>
                </c:pt>
                <c:pt idx="8">
                  <c:v>FAMILIARES</c:v>
                </c:pt>
                <c:pt idx="9">
                  <c:v>CIVILES</c:v>
                </c:pt>
                <c:pt idx="10">
                  <c:v>ACCION CIVICA</c:v>
                </c:pt>
              </c:strCache>
            </c:strRef>
          </c:cat>
          <c:val>
            <c:numRef>
              <c:f>'[22]GRAF EME'!$H$3:$R$3</c:f>
              <c:numCache>
                <c:formatCode>General</c:formatCode>
                <c:ptCount val="11"/>
                <c:pt idx="0">
                  <c:v>2</c:v>
                </c:pt>
                <c:pt idx="1">
                  <c:v>199</c:v>
                </c:pt>
                <c:pt idx="2">
                  <c:v>329</c:v>
                </c:pt>
                <c:pt idx="3">
                  <c:v>3</c:v>
                </c:pt>
                <c:pt idx="4">
                  <c:v>449</c:v>
                </c:pt>
                <c:pt idx="5">
                  <c:v>179</c:v>
                </c:pt>
                <c:pt idx="6">
                  <c:v>90</c:v>
                </c:pt>
                <c:pt idx="7">
                  <c:v>1</c:v>
                </c:pt>
                <c:pt idx="8">
                  <c:v>120</c:v>
                </c:pt>
                <c:pt idx="9">
                  <c:v>424</c:v>
                </c:pt>
                <c:pt idx="10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D5E-4FA8-B801-67213023D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8493824"/>
        <c:axId val="298495360"/>
      </c:barChart>
      <c:catAx>
        <c:axId val="29849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495360"/>
        <c:crosses val="autoZero"/>
        <c:auto val="1"/>
        <c:lblAlgn val="ctr"/>
        <c:lblOffset val="100"/>
        <c:noMultiLvlLbl val="0"/>
      </c:catAx>
      <c:valAx>
        <c:axId val="29849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49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PRUEBAS DE LABORATORIO REALIZADAS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50-434D-80D0-DBEE8CBDEB4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50-434D-80D0-DBEE8CBDEB4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250-434D-80D0-DBEE8CBDEB4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50-434D-80D0-DBEE8CBDEB4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50-434D-80D0-DBEE8CBDEB4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250-434D-80D0-DBEE8CBDEB4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250-434D-80D0-DBEE8CBDEB4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250-434D-80D0-DBEE8CBDEB4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250-434D-80D0-DBEE8CBDEB4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250-434D-80D0-DBEE8CBDEB4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250-434D-80D0-DBEE8CBDEB4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250-434D-80D0-DBEE8CBDEB4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250-434D-80D0-DBEE8CBDEB4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250-434D-80D0-DBEE8CBDEB4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250-434D-80D0-DBEE8CBDEB4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250-434D-80D0-DBEE8CBDEB4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250-434D-80D0-DBEE8CBDEB4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250-434D-80D0-DBEE8CBDEB4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250-434D-80D0-DBEE8CBDEB4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250-434D-80D0-DBEE8CBDEB4A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250-434D-80D0-DBEE8CBDEB4A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250-434D-80D0-DBEE8CBDEB4A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250-434D-80D0-DBEE8CBDEB4A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250-434D-80D0-DBEE8CBDEB4A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E250-434D-80D0-DBEE8CBDEB4A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E250-434D-80D0-DBEE8CBDEB4A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E250-434D-80D0-DBEE8CBDEB4A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E250-434D-80D0-DBEE8CBDEB4A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E250-434D-80D0-DBEE8CBDEB4A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E250-434D-80D0-DBEE8CBDEB4A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E250-434D-80D0-DBEE8CBDEB4A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E250-434D-80D0-DBEE8CBDEB4A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E250-434D-80D0-DBEE8CBDEB4A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E250-434D-80D0-DBEE8CBDEB4A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E250-434D-80D0-DBEE8CBDE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LAB'!$Q$19:$Q$56</c:f>
              <c:strCache>
                <c:ptCount val="38"/>
                <c:pt idx="0">
                  <c:v>COPROLOGICO </c:v>
                </c:pt>
                <c:pt idx="1">
                  <c:v>CREATININA </c:v>
                </c:pt>
                <c:pt idx="2">
                  <c:v>FALCEMIA </c:v>
                </c:pt>
                <c:pt idx="3">
                  <c:v>GLICEMIA </c:v>
                </c:pt>
                <c:pt idx="4">
                  <c:v>HCG</c:v>
                </c:pt>
                <c:pt idx="5">
                  <c:v>SANGRE OCULTA </c:v>
                </c:pt>
                <c:pt idx="6">
                  <c:v>TIPIFICACION </c:v>
                </c:pt>
                <c:pt idx="7">
                  <c:v>UREA</c:v>
                </c:pt>
                <c:pt idx="8">
                  <c:v>EX. ORINA </c:v>
                </c:pt>
                <c:pt idx="9">
                  <c:v>HEMOGRAMA</c:v>
                </c:pt>
                <c:pt idx="10">
                  <c:v>ACIDO URICO</c:v>
                </c:pt>
                <c:pt idx="11">
                  <c:v>COLESTEROL</c:v>
                </c:pt>
                <c:pt idx="12">
                  <c:v>TRIGLICERIDOS </c:v>
                </c:pt>
                <c:pt idx="13">
                  <c:v>HDL</c:v>
                </c:pt>
                <c:pt idx="14">
                  <c:v>LDL</c:v>
                </c:pt>
                <c:pt idx="15">
                  <c:v>FACTOR REUMATICO</c:v>
                </c:pt>
                <c:pt idx="16">
                  <c:v>ERITROSEDIMENTACION</c:v>
                </c:pt>
                <c:pt idx="17">
                  <c:v>ASO</c:v>
                </c:pt>
                <c:pt idx="18">
                  <c:v>MAGNESIO (Mg)</c:v>
                </c:pt>
                <c:pt idx="19">
                  <c:v>CALCIO (Ca)</c:v>
                </c:pt>
                <c:pt idx="20">
                  <c:v>BILIRRUBINA DIRECTA</c:v>
                </c:pt>
                <c:pt idx="21">
                  <c:v>BILIRRUBINA INDIRECTA</c:v>
                </c:pt>
                <c:pt idx="22">
                  <c:v>BILIRRUBINA TOTAL</c:v>
                </c:pt>
                <c:pt idx="23">
                  <c:v>RECUENTO DE PLAQUETA</c:v>
                </c:pt>
                <c:pt idx="24">
                  <c:v>INVESTIGACION DE HEMATOZOARIO</c:v>
                </c:pt>
                <c:pt idx="25">
                  <c:v>LDH</c:v>
                </c:pt>
                <c:pt idx="26">
                  <c:v>HEPATITIS A</c:v>
                </c:pt>
                <c:pt idx="27">
                  <c:v>HEPATITIS B</c:v>
                </c:pt>
                <c:pt idx="28">
                  <c:v>HEPATITIS C</c:v>
                </c:pt>
                <c:pt idx="29">
                  <c:v>TGO (AST)</c:v>
                </c:pt>
                <c:pt idx="30">
                  <c:v>TGP (ALT)</c:v>
                </c:pt>
                <c:pt idx="31">
                  <c:v>TOXOPLASMOSIS IGG</c:v>
                </c:pt>
                <c:pt idx="32">
                  <c:v>TOXOPLASMOSIS IGM</c:v>
                </c:pt>
                <c:pt idx="33">
                  <c:v>SIFILI (PRUEBA TREPONEMICA)</c:v>
                </c:pt>
                <c:pt idx="34">
                  <c:v>GAMMA GLUTAMIL TRANSFERASA (GGT)</c:v>
                </c:pt>
                <c:pt idx="35">
                  <c:v>FOSFATASA ALCALINA (FA)</c:v>
                </c:pt>
                <c:pt idx="36">
                  <c:v>NITROGENO UREICO (BUN)</c:v>
                </c:pt>
                <c:pt idx="37">
                  <c:v>INVESTIGACION DE SANGRE OCULTA</c:v>
                </c:pt>
              </c:strCache>
            </c:strRef>
          </c:cat>
          <c:val>
            <c:numRef>
              <c:f>'[22]GRAF LAB'!$R$19:$R$56</c:f>
              <c:numCache>
                <c:formatCode>General</c:formatCode>
                <c:ptCount val="38"/>
                <c:pt idx="0">
                  <c:v>67</c:v>
                </c:pt>
                <c:pt idx="1">
                  <c:v>129</c:v>
                </c:pt>
                <c:pt idx="2">
                  <c:v>8</c:v>
                </c:pt>
                <c:pt idx="3">
                  <c:v>138</c:v>
                </c:pt>
                <c:pt idx="4">
                  <c:v>21</c:v>
                </c:pt>
                <c:pt idx="5">
                  <c:v>48</c:v>
                </c:pt>
                <c:pt idx="6">
                  <c:v>36</c:v>
                </c:pt>
                <c:pt idx="7">
                  <c:v>128</c:v>
                </c:pt>
                <c:pt idx="8">
                  <c:v>144</c:v>
                </c:pt>
                <c:pt idx="9">
                  <c:v>214</c:v>
                </c:pt>
                <c:pt idx="10">
                  <c:v>29</c:v>
                </c:pt>
                <c:pt idx="11">
                  <c:v>103</c:v>
                </c:pt>
                <c:pt idx="12">
                  <c:v>102</c:v>
                </c:pt>
                <c:pt idx="13">
                  <c:v>95</c:v>
                </c:pt>
                <c:pt idx="14">
                  <c:v>95</c:v>
                </c:pt>
                <c:pt idx="15">
                  <c:v>1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214</c:v>
                </c:pt>
                <c:pt idx="24">
                  <c:v>1</c:v>
                </c:pt>
                <c:pt idx="25">
                  <c:v>9</c:v>
                </c:pt>
                <c:pt idx="26">
                  <c:v>8</c:v>
                </c:pt>
                <c:pt idx="27">
                  <c:v>13</c:v>
                </c:pt>
                <c:pt idx="28">
                  <c:v>8</c:v>
                </c:pt>
                <c:pt idx="29">
                  <c:v>97</c:v>
                </c:pt>
                <c:pt idx="30">
                  <c:v>97</c:v>
                </c:pt>
                <c:pt idx="31">
                  <c:v>3</c:v>
                </c:pt>
                <c:pt idx="32">
                  <c:v>3</c:v>
                </c:pt>
                <c:pt idx="33">
                  <c:v>28</c:v>
                </c:pt>
                <c:pt idx="34">
                  <c:v>14</c:v>
                </c:pt>
                <c:pt idx="35">
                  <c:v>18</c:v>
                </c:pt>
                <c:pt idx="36">
                  <c:v>83</c:v>
                </c:pt>
                <c:pt idx="3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6-E250-434D-80D0-DBEE8CBD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340736"/>
        <c:axId val="300342272"/>
      </c:barChart>
      <c:catAx>
        <c:axId val="30034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42272"/>
        <c:crosses val="autoZero"/>
        <c:auto val="1"/>
        <c:lblAlgn val="ctr"/>
        <c:lblOffset val="100"/>
        <c:noMultiLvlLbl val="0"/>
      </c:catAx>
      <c:valAx>
        <c:axId val="30034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4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[22]Hoja7!$B$2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[22]Hoja7!$A$3:$A$12</c:f>
              <c:strCache>
                <c:ptCount val="10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</c:strCache>
            </c:strRef>
          </c:cat>
          <c:val>
            <c:numRef>
              <c:f>[22]Hoja7!$B$3:$B$12</c:f>
              <c:numCache>
                <c:formatCode>General</c:formatCode>
                <c:ptCount val="10"/>
                <c:pt idx="0">
                  <c:v>54</c:v>
                </c:pt>
                <c:pt idx="1">
                  <c:v>82</c:v>
                </c:pt>
                <c:pt idx="2">
                  <c:v>0</c:v>
                </c:pt>
                <c:pt idx="3">
                  <c:v>16</c:v>
                </c:pt>
                <c:pt idx="4">
                  <c:v>41</c:v>
                </c:pt>
                <c:pt idx="5">
                  <c:v>50</c:v>
                </c:pt>
                <c:pt idx="6">
                  <c:v>5</c:v>
                </c:pt>
                <c:pt idx="7">
                  <c:v>35</c:v>
                </c:pt>
                <c:pt idx="8">
                  <c:v>18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9A-4FC0-BAA3-0FAC8A11D64A}"/>
            </c:ext>
          </c:extLst>
        </c:ser>
        <c:ser>
          <c:idx val="1"/>
          <c:order val="1"/>
          <c:tx>
            <c:strRef>
              <c:f>[22]Hoja7!$C$2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[22]Hoja7!$A$3:$A$12</c:f>
              <c:strCache>
                <c:ptCount val="10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</c:strCache>
            </c:strRef>
          </c:cat>
          <c:val>
            <c:numRef>
              <c:f>[22]Hoja7!$C$3:$C$12</c:f>
              <c:numCache>
                <c:formatCode>General</c:formatCode>
                <c:ptCount val="10"/>
                <c:pt idx="0">
                  <c:v>58</c:v>
                </c:pt>
                <c:pt idx="1">
                  <c:v>0</c:v>
                </c:pt>
                <c:pt idx="2">
                  <c:v>2</c:v>
                </c:pt>
                <c:pt idx="3">
                  <c:v>18</c:v>
                </c:pt>
                <c:pt idx="4">
                  <c:v>32</c:v>
                </c:pt>
                <c:pt idx="5">
                  <c:v>83</c:v>
                </c:pt>
                <c:pt idx="6">
                  <c:v>10</c:v>
                </c:pt>
                <c:pt idx="7">
                  <c:v>21</c:v>
                </c:pt>
                <c:pt idx="8">
                  <c:v>20</c:v>
                </c:pt>
                <c:pt idx="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9A-4FC0-BAA3-0FAC8A11D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065920"/>
        <c:axId val="300067456"/>
      </c:barChart>
      <c:catAx>
        <c:axId val="30006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067456"/>
        <c:crosses val="autoZero"/>
        <c:auto val="1"/>
        <c:lblAlgn val="ctr"/>
        <c:lblOffset val="100"/>
        <c:noMultiLvlLbl val="0"/>
      </c:catAx>
      <c:valAx>
        <c:axId val="30006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065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[22]Hoja7!$I$3</c:f>
              <c:strCache>
                <c:ptCount val="1"/>
                <c:pt idx="0">
                  <c:v>OF.GENERALES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[22]Hoja7!$H$4:$H$14</c:f>
              <c:strCache>
                <c:ptCount val="11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(en blanco)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MEDICINA FAMILIAR</c:v>
                </c:pt>
                <c:pt idx="10">
                  <c:v>UROLOGIA</c:v>
                </c:pt>
              </c:strCache>
            </c:strRef>
          </c:cat>
          <c:val>
            <c:numRef>
              <c:f>[22]Hoja7!$I$4:$I$14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6-461D-B01C-FCD2F84AED29}"/>
            </c:ext>
          </c:extLst>
        </c:ser>
        <c:ser>
          <c:idx val="1"/>
          <c:order val="1"/>
          <c:tx>
            <c:strRef>
              <c:f>[22]Hoja7!$J$3</c:f>
              <c:strCache>
                <c:ptCount val="1"/>
                <c:pt idx="0">
                  <c:v>OF.  SUPERIORES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[22]Hoja7!$H$4:$H$14</c:f>
              <c:strCache>
                <c:ptCount val="11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(en blanco)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MEDICINA FAMILIAR</c:v>
                </c:pt>
                <c:pt idx="10">
                  <c:v>UROLOGIA</c:v>
                </c:pt>
              </c:strCache>
            </c:strRef>
          </c:cat>
          <c:val>
            <c:numRef>
              <c:f>[22]Hoja7!$J$4:$J$14</c:f>
              <c:numCache>
                <c:formatCode>General</c:formatCode>
                <c:ptCount val="11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0</c:v>
                </c:pt>
                <c:pt idx="6">
                  <c:v>12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B6-461D-B01C-FCD2F84AED29}"/>
            </c:ext>
          </c:extLst>
        </c:ser>
        <c:ser>
          <c:idx val="2"/>
          <c:order val="2"/>
          <c:tx>
            <c:strRef>
              <c:f>[22]Hoja7!$K$3</c:f>
              <c:strCache>
                <c:ptCount val="1"/>
                <c:pt idx="0">
                  <c:v>OF.  SUBALTERNOS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[22]Hoja7!$H$4:$H$14</c:f>
              <c:strCache>
                <c:ptCount val="11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(en blanco)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MEDICINA FAMILIAR</c:v>
                </c:pt>
                <c:pt idx="10">
                  <c:v>UROLOGIA</c:v>
                </c:pt>
              </c:strCache>
            </c:strRef>
          </c:cat>
          <c:val>
            <c:numRef>
              <c:f>[22]Hoja7!$K$4:$K$14</c:f>
              <c:numCache>
                <c:formatCode>General</c:formatCode>
                <c:ptCount val="11"/>
                <c:pt idx="0">
                  <c:v>18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33</c:v>
                </c:pt>
                <c:pt idx="7">
                  <c:v>3</c:v>
                </c:pt>
                <c:pt idx="8">
                  <c:v>12</c:v>
                </c:pt>
                <c:pt idx="9">
                  <c:v>9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B6-461D-B01C-FCD2F84AED29}"/>
            </c:ext>
          </c:extLst>
        </c:ser>
        <c:ser>
          <c:idx val="3"/>
          <c:order val="3"/>
          <c:tx>
            <c:strRef>
              <c:f>[22]Hoja7!$L$3</c:f>
              <c:strCache>
                <c:ptCount val="1"/>
                <c:pt idx="0">
                  <c:v>ALISTADOS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[22]Hoja7!$H$4:$H$14</c:f>
              <c:strCache>
                <c:ptCount val="11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(en blanco)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MEDICINA FAMILIAR</c:v>
                </c:pt>
                <c:pt idx="10">
                  <c:v>UROLOGIA</c:v>
                </c:pt>
              </c:strCache>
            </c:strRef>
          </c:cat>
          <c:val>
            <c:numRef>
              <c:f>[22]Hoja7!$L$4:$L$14</c:f>
              <c:numCache>
                <c:formatCode>General</c:formatCode>
                <c:ptCount val="11"/>
                <c:pt idx="0">
                  <c:v>19</c:v>
                </c:pt>
                <c:pt idx="1">
                  <c:v>18</c:v>
                </c:pt>
                <c:pt idx="2">
                  <c:v>2</c:v>
                </c:pt>
                <c:pt idx="3">
                  <c:v>0</c:v>
                </c:pt>
                <c:pt idx="4">
                  <c:v>8</c:v>
                </c:pt>
                <c:pt idx="5">
                  <c:v>0</c:v>
                </c:pt>
                <c:pt idx="6">
                  <c:v>22</c:v>
                </c:pt>
                <c:pt idx="7">
                  <c:v>4</c:v>
                </c:pt>
                <c:pt idx="8">
                  <c:v>10</c:v>
                </c:pt>
                <c:pt idx="9">
                  <c:v>5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B6-461D-B01C-FCD2F84AED29}"/>
            </c:ext>
          </c:extLst>
        </c:ser>
        <c:ser>
          <c:idx val="4"/>
          <c:order val="4"/>
          <c:tx>
            <c:strRef>
              <c:f>[22]Hoja7!$M$3</c:f>
              <c:strCache>
                <c:ptCount val="1"/>
                <c:pt idx="0">
                  <c:v>A/M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[22]Hoja7!$H$4:$H$14</c:f>
              <c:strCache>
                <c:ptCount val="11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(en blanco)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MEDICINA FAMILIAR</c:v>
                </c:pt>
                <c:pt idx="10">
                  <c:v>UROLOGIA</c:v>
                </c:pt>
              </c:strCache>
            </c:strRef>
          </c:cat>
          <c:val>
            <c:numRef>
              <c:f>[22]Hoja7!$M$4:$M$14</c:f>
              <c:numCache>
                <c:formatCode>General</c:formatCode>
                <c:ptCount val="11"/>
                <c:pt idx="0">
                  <c:v>13</c:v>
                </c:pt>
                <c:pt idx="1">
                  <c:v>13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6">
                  <c:v>9</c:v>
                </c:pt>
                <c:pt idx="7">
                  <c:v>2</c:v>
                </c:pt>
                <c:pt idx="8">
                  <c:v>7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B6-461D-B01C-FCD2F84AED29}"/>
            </c:ext>
          </c:extLst>
        </c:ser>
        <c:ser>
          <c:idx val="5"/>
          <c:order val="5"/>
          <c:tx>
            <c:strRef>
              <c:f>[22]Hoja7!$N$3</c:f>
              <c:strCache>
                <c:ptCount val="1"/>
                <c:pt idx="0">
                  <c:v>FAMILIARES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[22]Hoja7!$H$4:$H$14</c:f>
              <c:strCache>
                <c:ptCount val="11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(en blanco)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MEDICINA FAMILIAR</c:v>
                </c:pt>
                <c:pt idx="10">
                  <c:v>UROLOGIA</c:v>
                </c:pt>
              </c:strCache>
            </c:strRef>
          </c:cat>
          <c:val>
            <c:numRef>
              <c:f>[22]Hoja7!$N$4:$N$14</c:f>
              <c:numCache>
                <c:formatCode>General</c:formatCode>
                <c:ptCount val="11"/>
                <c:pt idx="0">
                  <c:v>21</c:v>
                </c:pt>
                <c:pt idx="1">
                  <c:v>30</c:v>
                </c:pt>
                <c:pt idx="2">
                  <c:v>0</c:v>
                </c:pt>
                <c:pt idx="3">
                  <c:v>28</c:v>
                </c:pt>
                <c:pt idx="4">
                  <c:v>4</c:v>
                </c:pt>
                <c:pt idx="5">
                  <c:v>0</c:v>
                </c:pt>
                <c:pt idx="6">
                  <c:v>27</c:v>
                </c:pt>
                <c:pt idx="7">
                  <c:v>0</c:v>
                </c:pt>
                <c:pt idx="8">
                  <c:v>15</c:v>
                </c:pt>
                <c:pt idx="9">
                  <c:v>8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B6-461D-B01C-FCD2F84AED29}"/>
            </c:ext>
          </c:extLst>
        </c:ser>
        <c:ser>
          <c:idx val="6"/>
          <c:order val="6"/>
          <c:tx>
            <c:strRef>
              <c:f>[22]Hoja7!$O$3</c:f>
              <c:strCache>
                <c:ptCount val="1"/>
                <c:pt idx="0">
                  <c:v>ACCION CIVICA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[22]Hoja7!$H$4:$H$14</c:f>
              <c:strCache>
                <c:ptCount val="11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(en blanco)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MEDICINA FAMILIAR</c:v>
                </c:pt>
                <c:pt idx="10">
                  <c:v>UROLOGIA</c:v>
                </c:pt>
              </c:strCache>
            </c:strRef>
          </c:cat>
          <c:val>
            <c:numRef>
              <c:f>[22]Hoja7!$O$4:$O$14</c:f>
              <c:numCache>
                <c:formatCode>General</c:formatCode>
                <c:ptCount val="11"/>
                <c:pt idx="0">
                  <c:v>22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B6-461D-B01C-FCD2F84AED29}"/>
            </c:ext>
          </c:extLst>
        </c:ser>
        <c:ser>
          <c:idx val="7"/>
          <c:order val="7"/>
          <c:tx>
            <c:strRef>
              <c:f>[22]Hoja7!$P$3</c:f>
              <c:strCache>
                <c:ptCount val="1"/>
                <c:pt idx="0">
                  <c:v>IGUALADOS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[22]Hoja7!$H$4:$H$14</c:f>
              <c:strCache>
                <c:ptCount val="11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(en blanco)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MEDICINA FAMILIAR</c:v>
                </c:pt>
                <c:pt idx="10">
                  <c:v>UROLOGIA</c:v>
                </c:pt>
              </c:strCache>
            </c:strRef>
          </c:cat>
          <c:val>
            <c:numRef>
              <c:f>[22]Hoja7!$P$4:$P$14</c:f>
              <c:numCache>
                <c:formatCode>General</c:formatCode>
                <c:ptCount val="11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B6-461D-B01C-FCD2F84AED29}"/>
            </c:ext>
          </c:extLst>
        </c:ser>
        <c:ser>
          <c:idx val="8"/>
          <c:order val="8"/>
          <c:tx>
            <c:strRef>
              <c:f>[22]Hoja7!$Q$3</c:f>
              <c:strCache>
                <c:ptCount val="1"/>
                <c:pt idx="0">
                  <c:v>CIVILES</c:v>
                </c:pt>
              </c:strCache>
            </c:strRef>
          </c:tx>
          <c:invertIfNegative val="0"/>
          <c:cat>
            <c:strRef>
              <c:f>[22]Hoja7!$H$4:$H$14</c:f>
              <c:strCache>
                <c:ptCount val="11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(en blanco)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MEDICINA FAMILIAR</c:v>
                </c:pt>
                <c:pt idx="10">
                  <c:v>UROLOGIA</c:v>
                </c:pt>
              </c:strCache>
            </c:strRef>
          </c:cat>
          <c:val>
            <c:numRef>
              <c:f>[22]Hoja7!$Q$4:$Q$14</c:f>
              <c:numCache>
                <c:formatCode>General</c:formatCode>
                <c:ptCount val="11"/>
                <c:pt idx="0">
                  <c:v>4</c:v>
                </c:pt>
                <c:pt idx="1">
                  <c:v>2</c:v>
                </c:pt>
                <c:pt idx="3">
                  <c:v>6</c:v>
                </c:pt>
                <c:pt idx="4">
                  <c:v>32</c:v>
                </c:pt>
                <c:pt idx="6">
                  <c:v>24</c:v>
                </c:pt>
                <c:pt idx="7">
                  <c:v>4</c:v>
                </c:pt>
                <c:pt idx="8">
                  <c:v>8</c:v>
                </c:pt>
                <c:pt idx="9">
                  <c:v>5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B6-461D-B01C-FCD2F84AE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9768064"/>
        <c:axId val="299794432"/>
      </c:barChart>
      <c:catAx>
        <c:axId val="29976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794432"/>
        <c:crosses val="autoZero"/>
        <c:auto val="1"/>
        <c:lblAlgn val="ctr"/>
        <c:lblOffset val="100"/>
        <c:noMultiLvlLbl val="0"/>
      </c:catAx>
      <c:valAx>
        <c:axId val="29979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76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FALLECIMIENTOS OCURRIDOS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</a:t>
            </a:r>
            <a:r>
              <a:rPr lang="es-DO" sz="1000" b="1" i="0" baseline="0">
                <a:effectLst/>
              </a:rPr>
              <a:t>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1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'[23]GRAF CONS'!$A$3:$A$7</c:f>
              <c:strCache>
                <c:ptCount val="5"/>
                <c:pt idx="0">
                  <c:v>CIRUGIA EN GENERAL</c:v>
                </c:pt>
                <c:pt idx="1">
                  <c:v>GINECO-OBSTETRICIA</c:v>
                </c:pt>
                <c:pt idx="2">
                  <c:v>MEDICINA INTERNA</c:v>
                </c:pt>
                <c:pt idx="3">
                  <c:v>ODONTOLOGIA</c:v>
                </c:pt>
                <c:pt idx="4">
                  <c:v>PEDIATRIA</c:v>
                </c:pt>
              </c:strCache>
            </c:strRef>
          </c:cat>
          <c:val>
            <c:numRef>
              <c:f>'[23]GRAF CONS'!$B$3:$B$7</c:f>
              <c:numCache>
                <c:formatCode>General</c:formatCode>
                <c:ptCount val="5"/>
                <c:pt idx="0">
                  <c:v>8778</c:v>
                </c:pt>
                <c:pt idx="1">
                  <c:v>1721</c:v>
                </c:pt>
                <c:pt idx="2">
                  <c:v>15135</c:v>
                </c:pt>
                <c:pt idx="3">
                  <c:v>1424</c:v>
                </c:pt>
                <c:pt idx="4">
                  <c:v>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D-4D2E-8D1E-B4785118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380288"/>
        <c:axId val="294381824"/>
      </c:barChart>
      <c:catAx>
        <c:axId val="29438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381824"/>
        <c:crosses val="autoZero"/>
        <c:auto val="1"/>
        <c:lblAlgn val="ctr"/>
        <c:lblOffset val="100"/>
        <c:noMultiLvlLbl val="0"/>
      </c:catAx>
      <c:valAx>
        <c:axId val="29438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438028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CONSULTAS POR CATEGORIA</a:t>
            </a: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03063418566079"/>
          <c:y val="1.249820090581848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66-4A04-AD09-A14DB4C3570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66-4A04-AD09-A14DB4C3570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F66-4A04-AD09-A14DB4C3570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66-4A04-AD09-A14DB4C3570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66-4A04-AD09-A14DB4C3570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F66-4A04-AD09-A14DB4C3570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F66-4A04-AD09-A14DB4C3570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F66-4A04-AD09-A14DB4C3570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F66-4A04-AD09-A14DB4C3570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F66-4A04-AD09-A14DB4C3570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F66-4A04-AD09-A14DB4C3570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F66-4A04-AD09-A14DB4C3570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F66-4A04-AD09-A14DB4C3570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F66-4A04-AD09-A14DB4C3570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F66-4A04-AD09-A14DB4C3570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F66-4A04-AD09-A14DB4C3570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F66-4A04-AD09-A14DB4C3570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F66-4A04-AD09-A14DB4C357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CAT'!$A$2:$A$19</c:f>
              <c:strCache>
                <c:ptCount val="18"/>
                <c:pt idx="0">
                  <c:v>OFICIALES DEL E.R.D.</c:v>
                </c:pt>
                <c:pt idx="1">
                  <c:v>OFICIALES DE LA  A.R.D.</c:v>
                </c:pt>
                <c:pt idx="2">
                  <c:v>OFICIALES DE LA   F.A.R.D.</c:v>
                </c:pt>
                <c:pt idx="3">
                  <c:v>OFICIALES DE LA P.N.</c:v>
                </c:pt>
                <c:pt idx="4">
                  <c:v>CADETES DEL MIDE Y P.N.</c:v>
                </c:pt>
                <c:pt idx="5">
                  <c:v>ALISTADOS E.R.D.</c:v>
                </c:pt>
                <c:pt idx="6">
                  <c:v>ALISTADOS DE LA  A.R.D.</c:v>
                </c:pt>
                <c:pt idx="7">
                  <c:v>ALISTADOS DE LA  F.A.R.D.</c:v>
                </c:pt>
                <c:pt idx="8">
                  <c:v>ALISTADOS DE LA P.N.</c:v>
                </c:pt>
                <c:pt idx="9">
                  <c:v>ASIMILADOS MIDE Y P.N.</c:v>
                </c:pt>
                <c:pt idx="10">
                  <c:v>IGUALADOS MIDE Y P.N.</c:v>
                </c:pt>
                <c:pt idx="11">
                  <c:v>RETIRADOS Y PENSIONADOS</c:v>
                </c:pt>
                <c:pt idx="12">
                  <c:v>CIVILES FAMILIARES MIEMBROS E.R.D.</c:v>
                </c:pt>
                <c:pt idx="13">
                  <c:v>CIVILES FAMILIARES MIEMBROS DE LA A.R.D..</c:v>
                </c:pt>
                <c:pt idx="14">
                  <c:v>CIVILES FAMILIARES MIEMBROS DE LA F.A.R.D.</c:v>
                </c:pt>
                <c:pt idx="15">
                  <c:v>CIVILES FAMILIARES MIEMBROS DE LA P.N.</c:v>
                </c:pt>
                <c:pt idx="16">
                  <c:v>SENASA</c:v>
                </c:pt>
                <c:pt idx="17">
                  <c:v>ACCION CIVICA</c:v>
                </c:pt>
              </c:strCache>
            </c:strRef>
          </c:cat>
          <c:val>
            <c:numRef>
              <c:f>'[23]GRAF CAT'!$B$2:$B$19</c:f>
              <c:numCache>
                <c:formatCode>General</c:formatCode>
                <c:ptCount val="18"/>
                <c:pt idx="0">
                  <c:v>2400</c:v>
                </c:pt>
                <c:pt idx="1">
                  <c:v>553</c:v>
                </c:pt>
                <c:pt idx="2">
                  <c:v>117</c:v>
                </c:pt>
                <c:pt idx="3">
                  <c:v>50</c:v>
                </c:pt>
                <c:pt idx="4">
                  <c:v>168</c:v>
                </c:pt>
                <c:pt idx="5">
                  <c:v>3260</c:v>
                </c:pt>
                <c:pt idx="6">
                  <c:v>649</c:v>
                </c:pt>
                <c:pt idx="7">
                  <c:v>302</c:v>
                </c:pt>
                <c:pt idx="8">
                  <c:v>86</c:v>
                </c:pt>
                <c:pt idx="9">
                  <c:v>822</c:v>
                </c:pt>
                <c:pt idx="10">
                  <c:v>84</c:v>
                </c:pt>
                <c:pt idx="11">
                  <c:v>642</c:v>
                </c:pt>
                <c:pt idx="12">
                  <c:v>4498</c:v>
                </c:pt>
                <c:pt idx="13">
                  <c:v>867</c:v>
                </c:pt>
                <c:pt idx="14">
                  <c:v>358</c:v>
                </c:pt>
                <c:pt idx="15">
                  <c:v>256</c:v>
                </c:pt>
                <c:pt idx="16">
                  <c:v>13603</c:v>
                </c:pt>
                <c:pt idx="17">
                  <c:v>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3F66-4A04-AD09-A14DB4C35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95614720"/>
        <c:axId val="295624704"/>
      </c:barChart>
      <c:catAx>
        <c:axId val="2956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624704"/>
        <c:crosses val="autoZero"/>
        <c:auto val="1"/>
        <c:lblAlgn val="ctr"/>
        <c:lblOffset val="100"/>
        <c:noMultiLvlLbl val="0"/>
      </c:catAx>
      <c:valAx>
        <c:axId val="29562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614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INGRESOS POR CATEGORIA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 b="1">
              <a:effectLst/>
            </a:endParaRPr>
          </a:p>
        </c:rich>
      </c:tx>
      <c:layout>
        <c:manualLayout>
          <c:xMode val="edge"/>
          <c:yMode val="edge"/>
          <c:x val="0.25077786757407927"/>
          <c:y val="2.584504427817175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35-4A8B-8258-46A05C71100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35-4A8B-8258-46A05C71100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935-4A8B-8258-46A05C71100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35-4A8B-8258-46A05C71100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35-4A8B-8258-46A05C71100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935-4A8B-8258-46A05C71100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935-4A8B-8258-46A05C71100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935-4A8B-8258-46A05C71100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935-4A8B-8258-46A05C71100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935-4A8B-8258-46A05C71100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935-4A8B-8258-46A05C71100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935-4A8B-8258-46A05C71100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935-4A8B-8258-46A05C71100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935-4A8B-8258-46A05C71100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935-4A8B-8258-46A05C71100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935-4A8B-8258-46A05C71100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935-4A8B-8258-46A05C7110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CAT'!$D$4:$D$21</c:f>
              <c:strCache>
                <c:ptCount val="18"/>
                <c:pt idx="0">
                  <c:v>OFICIALES DEL E.R.D.</c:v>
                </c:pt>
                <c:pt idx="1">
                  <c:v>OFICIALES DE LA  A.R.D.</c:v>
                </c:pt>
                <c:pt idx="2">
                  <c:v>OFICIALES DE LA   F.A.R.D.</c:v>
                </c:pt>
                <c:pt idx="3">
                  <c:v>OFICIALES DE LA P.N.</c:v>
                </c:pt>
                <c:pt idx="4">
                  <c:v>CADETES DEL MIDE Y P.N.</c:v>
                </c:pt>
                <c:pt idx="5">
                  <c:v>ALISTADOS E.R.D.</c:v>
                </c:pt>
                <c:pt idx="6">
                  <c:v>ALISTADOS DE LA  A.R.D.</c:v>
                </c:pt>
                <c:pt idx="7">
                  <c:v>ALISTADOS DE LA  F.A.R.D.</c:v>
                </c:pt>
                <c:pt idx="8">
                  <c:v>ALISTADOS DE LA P.N.</c:v>
                </c:pt>
                <c:pt idx="9">
                  <c:v>ASIMILADOS MIDE Y P.N.</c:v>
                </c:pt>
                <c:pt idx="10">
                  <c:v>IGUALADOS MIDE Y P.N.</c:v>
                </c:pt>
                <c:pt idx="11">
                  <c:v>RETIRADOS Y PENSIONADOS</c:v>
                </c:pt>
                <c:pt idx="12">
                  <c:v>CIVILES FAMILIARES MIEMBROS E.R.D.</c:v>
                </c:pt>
                <c:pt idx="13">
                  <c:v>CIVILES FAMILIARES MIEMBROS DE LA A.R.D..</c:v>
                </c:pt>
                <c:pt idx="14">
                  <c:v>CIVILES FAMILIARES MIEMBROS DE LA F.A.R.D.</c:v>
                </c:pt>
                <c:pt idx="15">
                  <c:v>CIVILES FAMILIARES MIEMBROS DE LA P.N.</c:v>
                </c:pt>
                <c:pt idx="16">
                  <c:v>SENASA</c:v>
                </c:pt>
                <c:pt idx="17">
                  <c:v>ACCION CIVICA</c:v>
                </c:pt>
              </c:strCache>
            </c:strRef>
          </c:cat>
          <c:val>
            <c:numRef>
              <c:f>'[23]GRAF CAT'!$E$4:$E$21</c:f>
              <c:numCache>
                <c:formatCode>General</c:formatCode>
                <c:ptCount val="18"/>
                <c:pt idx="0">
                  <c:v>107</c:v>
                </c:pt>
                <c:pt idx="1">
                  <c:v>34</c:v>
                </c:pt>
                <c:pt idx="2">
                  <c:v>12</c:v>
                </c:pt>
                <c:pt idx="3">
                  <c:v>0</c:v>
                </c:pt>
                <c:pt idx="4">
                  <c:v>3</c:v>
                </c:pt>
                <c:pt idx="5">
                  <c:v>201</c:v>
                </c:pt>
                <c:pt idx="6">
                  <c:v>89</c:v>
                </c:pt>
                <c:pt idx="7">
                  <c:v>21</c:v>
                </c:pt>
                <c:pt idx="8">
                  <c:v>9</c:v>
                </c:pt>
                <c:pt idx="9">
                  <c:v>26</c:v>
                </c:pt>
                <c:pt idx="10">
                  <c:v>6</c:v>
                </c:pt>
                <c:pt idx="11">
                  <c:v>65</c:v>
                </c:pt>
                <c:pt idx="12">
                  <c:v>336</c:v>
                </c:pt>
                <c:pt idx="13">
                  <c:v>124</c:v>
                </c:pt>
                <c:pt idx="14">
                  <c:v>29</c:v>
                </c:pt>
                <c:pt idx="15">
                  <c:v>18</c:v>
                </c:pt>
                <c:pt idx="16">
                  <c:v>262</c:v>
                </c:pt>
                <c:pt idx="1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935-4A8B-8258-46A05C711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95962496"/>
        <c:axId val="295964032"/>
      </c:barChart>
      <c:catAx>
        <c:axId val="29596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964032"/>
        <c:crosses val="autoZero"/>
        <c:auto val="1"/>
        <c:lblAlgn val="ctr"/>
        <c:lblOffset val="100"/>
        <c:noMultiLvlLbl val="0"/>
      </c:catAx>
      <c:valAx>
        <c:axId val="29596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96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RELACIÓN DE FALLECIMIENTOs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DE MIEMBROS retirados DEL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POR </a:t>
            </a:r>
            <a:r>
              <a:rPr lang="es-DO" sz="1000" b="1" i="0" cap="all" baseline="0">
                <a:effectLst/>
              </a:rPr>
              <a:t>rangO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JULIO-SEPTIEMBRE 2023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6675070028011205"/>
          <c:y val="1.538757453356414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75-44A6-8CFE-5BB73BFE3A2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75-44A6-8CFE-5BB73BFE3A2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B75-44A6-8CFE-5BB73BFE3A2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75-44A6-8CFE-5BB73BFE3A2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75-44A6-8CFE-5BB73BFE3A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FALL'!$L$3:$L$8</c:f>
              <c:strCache>
                <c:ptCount val="6"/>
                <c:pt idx="0">
                  <c:v>GRAL. DE BRIG.</c:v>
                </c:pt>
                <c:pt idx="1">
                  <c:v>CAPITAN</c:v>
                </c:pt>
                <c:pt idx="2">
                  <c:v>1ER. TTE.</c:v>
                </c:pt>
                <c:pt idx="3">
                  <c:v>SGTO. A&amp;C</c:v>
                </c:pt>
                <c:pt idx="4">
                  <c:v>SGTO.</c:v>
                </c:pt>
                <c:pt idx="5">
                  <c:v>CABO</c:v>
                </c:pt>
              </c:strCache>
            </c:strRef>
          </c:cat>
          <c:val>
            <c:numRef>
              <c:f>'[2]GRAF FALL'!$M$3:$M$8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75-44A6-8CFE-5BB73BFE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300864"/>
        <c:axId val="315306752"/>
      </c:barChart>
      <c:catAx>
        <c:axId val="31530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306752"/>
        <c:crosses val="autoZero"/>
        <c:auto val="1"/>
        <c:lblAlgn val="ctr"/>
        <c:lblOffset val="100"/>
        <c:noMultiLvlLbl val="0"/>
      </c:catAx>
      <c:valAx>
        <c:axId val="31530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300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DEFUNCIONES OCURRIDAS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79-4DB8-A596-532A4887281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79-4DB8-A596-532A488728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CAT'!$G$5:$G$6</c:f>
              <c:strCache>
                <c:ptCount val="2"/>
                <c:pt idx="0">
                  <c:v>MILITARES</c:v>
                </c:pt>
                <c:pt idx="1">
                  <c:v>CIVILES   </c:v>
                </c:pt>
              </c:strCache>
            </c:strRef>
          </c:cat>
          <c:val>
            <c:numRef>
              <c:f>'[23]GRAF CAT'!$H$5:$H$6</c:f>
              <c:numCache>
                <c:formatCode>General</c:formatCode>
                <c:ptCount val="2"/>
                <c:pt idx="0">
                  <c:v>15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79-4DB8-A596-532A48872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003072"/>
        <c:axId val="296004608"/>
      </c:barChart>
      <c:catAx>
        <c:axId val="2960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004608"/>
        <c:crosses val="autoZero"/>
        <c:auto val="1"/>
        <c:lblAlgn val="ctr"/>
        <c:lblOffset val="100"/>
        <c:noMultiLvlLbl val="0"/>
      </c:catAx>
      <c:valAx>
        <c:axId val="29600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00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NACIMIENTOS POR CONDICIÓN 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0704155730533683"/>
          <c:y val="3.508771929824561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NAC'!$A$3:$A$4</c:f>
              <c:strCache>
                <c:ptCount val="2"/>
                <c:pt idx="0">
                  <c:v>NACIDOS VIVOS</c:v>
                </c:pt>
                <c:pt idx="1">
                  <c:v>NACIDOS MUERTOS </c:v>
                </c:pt>
              </c:strCache>
            </c:strRef>
          </c:cat>
          <c:val>
            <c:numRef>
              <c:f>'[23]GRAF NAC'!$B$3:$B$4</c:f>
              <c:numCache>
                <c:formatCode>General</c:formatCode>
                <c:ptCount val="2"/>
                <c:pt idx="0">
                  <c:v>104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DC-43B6-B989-00C04DA96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5777408"/>
        <c:axId val="295778944"/>
      </c:barChart>
      <c:catAx>
        <c:axId val="29577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778944"/>
        <c:crosses val="autoZero"/>
        <c:auto val="1"/>
        <c:lblAlgn val="ctr"/>
        <c:lblOffset val="100"/>
        <c:noMultiLvlLbl val="0"/>
      </c:catAx>
      <c:valAx>
        <c:axId val="29577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77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NACIMIENTOS Y LEGRADOS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79-4238-96E6-32C6601F800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79-4238-96E6-32C6601F800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479-4238-96E6-32C6601F80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PART'!$A$3:$A$5</c:f>
              <c:strCache>
                <c:ptCount val="3"/>
                <c:pt idx="0">
                  <c:v>LEGRADOS</c:v>
                </c:pt>
                <c:pt idx="1">
                  <c:v>PARTO NATURAL</c:v>
                </c:pt>
                <c:pt idx="2">
                  <c:v>PARTO POR  CESAREA</c:v>
                </c:pt>
              </c:strCache>
            </c:strRef>
          </c:cat>
          <c:val>
            <c:numRef>
              <c:f>'[23]GRAF PART'!$B$3:$B$5</c:f>
              <c:numCache>
                <c:formatCode>General</c:formatCode>
                <c:ptCount val="3"/>
                <c:pt idx="0">
                  <c:v>12</c:v>
                </c:pt>
                <c:pt idx="1">
                  <c:v>22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79-4238-96E6-32C6601F8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95483264"/>
        <c:axId val="295484800"/>
      </c:barChart>
      <c:catAx>
        <c:axId val="295483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484800"/>
        <c:crosses val="autoZero"/>
        <c:auto val="1"/>
        <c:lblAlgn val="ctr"/>
        <c:lblOffset val="100"/>
        <c:noMultiLvlLbl val="0"/>
      </c:catAx>
      <c:valAx>
        <c:axId val="29548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483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DEFUNCIONES OCURRIDAS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1797043054545751"/>
          <c:y val="2.501181660627067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6-476A-8638-14E213F9FE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GRUP ED'!$O$4:$O$7</c:f>
              <c:strCache>
                <c:ptCount val="4"/>
                <c:pt idx="0">
                  <c:v>Menos de 1</c:v>
                </c:pt>
                <c:pt idx="1">
                  <c:v>  5    -    14</c:v>
                </c:pt>
                <c:pt idx="2">
                  <c:v>15    -    64</c:v>
                </c:pt>
                <c:pt idx="3">
                  <c:v>65 y más</c:v>
                </c:pt>
              </c:strCache>
            </c:strRef>
          </c:cat>
          <c:val>
            <c:numRef>
              <c:f>'[23]GRAF GRUP ED'!$P$4:$P$7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15</c:v>
                </c:pt>
                <c:pt idx="3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96-476A-8638-14E213F9F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336000"/>
        <c:axId val="296354176"/>
      </c:barChart>
      <c:catAx>
        <c:axId val="29633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354176"/>
        <c:crosses val="autoZero"/>
        <c:auto val="1"/>
        <c:lblAlgn val="ctr"/>
        <c:lblOffset val="100"/>
        <c:noMultiLvlLbl val="0"/>
      </c:catAx>
      <c:valAx>
        <c:axId val="29635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33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MUJERES PARTURIENTAS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0426377952755903"/>
          <c:y val="2.738857564873337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DA-4CF9-8D6A-20A56F1817A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DA-4CF9-8D6A-20A56F1817A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DA-4CF9-8D6A-20A56F1817A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DA-4CF9-8D6A-20A56F1817A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DA-4CF9-8D6A-20A56F1817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GRUP ED'!$I$4:$I$8</c:f>
              <c:strCache>
                <c:ptCount val="5"/>
                <c:pt idx="0">
                  <c:v>15      -     19</c:v>
                </c:pt>
                <c:pt idx="1">
                  <c:v>20      -     24</c:v>
                </c:pt>
                <c:pt idx="2">
                  <c:v>25      -     29</c:v>
                </c:pt>
                <c:pt idx="3">
                  <c:v>30      -     34</c:v>
                </c:pt>
                <c:pt idx="4">
                  <c:v>35 y más</c:v>
                </c:pt>
              </c:strCache>
            </c:strRef>
          </c:cat>
          <c:val>
            <c:numRef>
              <c:f>'[23]GRAF GRUP ED'!$J$4:$J$8</c:f>
              <c:numCache>
                <c:formatCode>General</c:formatCode>
                <c:ptCount val="5"/>
                <c:pt idx="0">
                  <c:v>8</c:v>
                </c:pt>
                <c:pt idx="1">
                  <c:v>32</c:v>
                </c:pt>
                <c:pt idx="2">
                  <c:v>26</c:v>
                </c:pt>
                <c:pt idx="3">
                  <c:v>22</c:v>
                </c:pt>
                <c:pt idx="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DA-4CF9-8D6A-20A56F181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383232"/>
        <c:axId val="296384768"/>
      </c:barChart>
      <c:catAx>
        <c:axId val="29638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384768"/>
        <c:crosses val="autoZero"/>
        <c:auto val="1"/>
        <c:lblAlgn val="ctr"/>
        <c:lblOffset val="100"/>
        <c:noMultiLvlLbl val="0"/>
      </c:catAx>
      <c:valAx>
        <c:axId val="29638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383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ATENCIONES MÉDICAS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468053581517183"/>
          <c:y val="4.16666666666666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F6-46AE-B503-3C3B01A6565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F6-46AE-B503-3C3B01A6565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BF6-46AE-B503-3C3B01A6565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F6-46AE-B503-3C3B01A656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F6-46AE-B503-3C3B01A6565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BF6-46AE-B503-3C3B01A656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GRUP ED'!$A$4:$A$9</c:f>
              <c:strCache>
                <c:ptCount val="6"/>
                <c:pt idx="0">
                  <c:v>Menos de 1</c:v>
                </c:pt>
                <c:pt idx="1">
                  <c:v>1     -     4</c:v>
                </c:pt>
                <c:pt idx="2">
                  <c:v>15     -     64</c:v>
                </c:pt>
                <c:pt idx="3">
                  <c:v>5     -     14</c:v>
                </c:pt>
                <c:pt idx="4">
                  <c:v>65 y más</c:v>
                </c:pt>
                <c:pt idx="5">
                  <c:v>IGNORADOS</c:v>
                </c:pt>
              </c:strCache>
            </c:strRef>
          </c:cat>
          <c:val>
            <c:numRef>
              <c:f>'[23]GRAF GRUP ED'!$B$4:$B$9</c:f>
              <c:numCache>
                <c:formatCode>General</c:formatCode>
                <c:ptCount val="6"/>
                <c:pt idx="0">
                  <c:v>893</c:v>
                </c:pt>
                <c:pt idx="1">
                  <c:v>1267</c:v>
                </c:pt>
                <c:pt idx="2">
                  <c:v>18522</c:v>
                </c:pt>
                <c:pt idx="3">
                  <c:v>2151</c:v>
                </c:pt>
                <c:pt idx="4">
                  <c:v>3838</c:v>
                </c:pt>
                <c:pt idx="5">
                  <c:v>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BF6-46AE-B503-3C3B01A65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816000"/>
        <c:axId val="296842368"/>
      </c:barChart>
      <c:catAx>
        <c:axId val="2968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842368"/>
        <c:crosses val="autoZero"/>
        <c:auto val="1"/>
        <c:lblAlgn val="ctr"/>
        <c:lblOffset val="100"/>
        <c:noMultiLvlLbl val="0"/>
      </c:catAx>
      <c:valAx>
        <c:axId val="29684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81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PEDIATRICA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8A-4518-8ABE-AEE79BDA5F9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8A-4518-8ABE-AEE79BDA5F9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8A-4518-8ABE-AEE79BDA5F9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8A-4518-8ABE-AEE79BDA5F9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8A-4518-8ABE-AEE79BDA5F9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18A-4518-8ABE-AEE79BDA5F9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18A-4518-8ABE-AEE79BDA5F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PEDIA'!$A$1:$A$8</c:f>
              <c:strCache>
                <c:ptCount val="8"/>
                <c:pt idx="0">
                  <c:v>CIRUGIAS. PEDIATRICAS</c:v>
                </c:pt>
                <c:pt idx="1">
                  <c:v>CONSULTAS PEDIATRICAS</c:v>
                </c:pt>
                <c:pt idx="2">
                  <c:v>DEFUNCIONES PERINATO</c:v>
                </c:pt>
                <c:pt idx="3">
                  <c:v>EGRESOS DE PEDIATRIA</c:v>
                </c:pt>
                <c:pt idx="4">
                  <c:v>EMERGENCIAS PEDIATRICAS</c:v>
                </c:pt>
                <c:pt idx="5">
                  <c:v>INGRESOS DE PEDIATRIA</c:v>
                </c:pt>
                <c:pt idx="6">
                  <c:v>INGRESOS DE PERINATOLOGIA</c:v>
                </c:pt>
                <c:pt idx="7">
                  <c:v>NACIMIENTOS DE PERINATOS</c:v>
                </c:pt>
              </c:strCache>
            </c:strRef>
          </c:cat>
          <c:val>
            <c:numRef>
              <c:f>'[23]GRAF PEDIA'!$B$1:$B$8</c:f>
              <c:numCache>
                <c:formatCode>General</c:formatCode>
                <c:ptCount val="8"/>
                <c:pt idx="0">
                  <c:v>10</c:v>
                </c:pt>
                <c:pt idx="1">
                  <c:v>2553</c:v>
                </c:pt>
                <c:pt idx="2">
                  <c:v>1</c:v>
                </c:pt>
                <c:pt idx="3">
                  <c:v>157</c:v>
                </c:pt>
                <c:pt idx="4">
                  <c:v>2142</c:v>
                </c:pt>
                <c:pt idx="5">
                  <c:v>173</c:v>
                </c:pt>
                <c:pt idx="6">
                  <c:v>35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8A-4518-8ABE-AEE79BDA5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653184"/>
        <c:axId val="296654720"/>
      </c:barChart>
      <c:catAx>
        <c:axId val="29665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654720"/>
        <c:crosses val="autoZero"/>
        <c:auto val="1"/>
        <c:lblAlgn val="ctr"/>
        <c:lblOffset val="100"/>
        <c:noMultiLvlLbl val="0"/>
      </c:catAx>
      <c:valAx>
        <c:axId val="29665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65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LABORATORIO CLÍNICO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1992676987611313"/>
          <c:y val="2.150540151757541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03-4B0C-8FDA-33D91C0F02C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03-4B0C-8FDA-33D91C0F02C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C03-4B0C-8FDA-33D91C0F02C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03-4B0C-8FDA-33D91C0F02C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03-4B0C-8FDA-33D91C0F02C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C03-4B0C-8FDA-33D91C0F02C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C03-4B0C-8FDA-33D91C0F02C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C03-4B0C-8FDA-33D91C0F02C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03-4B0C-8FDA-33D91C0F02C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C03-4B0C-8FDA-33D91C0F02C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C03-4B0C-8FDA-33D91C0F02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LAB'!$A$3:$A$13</c:f>
              <c:strCache>
                <c:ptCount val="11"/>
                <c:pt idx="0">
                  <c:v>  BACTERIOLOGIA</c:v>
                </c:pt>
                <c:pt idx="1">
                  <c:v>  BANCO DE SANGRE</c:v>
                </c:pt>
                <c:pt idx="2">
                  <c:v>  ELECTROLITICOS SERICOS Y GASES ARTERIALES</c:v>
                </c:pt>
                <c:pt idx="3">
                  <c:v>  HEMATOLOGIA</c:v>
                </c:pt>
                <c:pt idx="4">
                  <c:v>  PARASITOLOGIA</c:v>
                </c:pt>
                <c:pt idx="5">
                  <c:v>  QUIMICA</c:v>
                </c:pt>
                <c:pt idx="6">
                  <c:v>  SEROLOGIA</c:v>
                </c:pt>
                <c:pt idx="7">
                  <c:v>  URIANALISIS</c:v>
                </c:pt>
                <c:pt idx="8">
                  <c:v>  VIROLOGIA</c:v>
                </c:pt>
                <c:pt idx="9">
                  <c:v>COAGULACION</c:v>
                </c:pt>
                <c:pt idx="10">
                  <c:v>PRUEBAS ESPECIALES </c:v>
                </c:pt>
              </c:strCache>
            </c:strRef>
          </c:cat>
          <c:val>
            <c:numRef>
              <c:f>'[23]GRAF LAB'!$B$3:$B$13</c:f>
              <c:numCache>
                <c:formatCode>General</c:formatCode>
                <c:ptCount val="11"/>
                <c:pt idx="0">
                  <c:v>48</c:v>
                </c:pt>
                <c:pt idx="1">
                  <c:v>2615</c:v>
                </c:pt>
                <c:pt idx="2">
                  <c:v>1509</c:v>
                </c:pt>
                <c:pt idx="3">
                  <c:v>11115</c:v>
                </c:pt>
                <c:pt idx="4">
                  <c:v>1988</c:v>
                </c:pt>
                <c:pt idx="5">
                  <c:v>39279</c:v>
                </c:pt>
                <c:pt idx="6">
                  <c:v>2520</c:v>
                </c:pt>
                <c:pt idx="7">
                  <c:v>4143</c:v>
                </c:pt>
                <c:pt idx="8">
                  <c:v>5171</c:v>
                </c:pt>
                <c:pt idx="9">
                  <c:v>3100</c:v>
                </c:pt>
                <c:pt idx="10">
                  <c:v>2203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C03-4B0C-8FDA-33D91C0F0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124800"/>
        <c:axId val="296126336"/>
      </c:barChart>
      <c:catAx>
        <c:axId val="29612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126336"/>
        <c:crosses val="autoZero"/>
        <c:auto val="1"/>
        <c:lblAlgn val="ctr"/>
        <c:lblOffset val="100"/>
        <c:noMultiLvlLbl val="0"/>
      </c:catAx>
      <c:valAx>
        <c:axId val="29612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12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VACUNACIÓN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C4-4168-9D6D-312AF009D94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C4-4168-9D6D-312AF009D94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C4-4168-9D6D-312AF009D94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C4-4168-9D6D-312AF009D94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C4-4168-9D6D-312AF009D94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BC4-4168-9D6D-312AF009D94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BC4-4168-9D6D-312AF009D94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BC4-4168-9D6D-312AF009D9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BC4-4168-9D6D-312AF009D94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BC4-4168-9D6D-312AF009D9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'[23]GARF VAC'!$A$3:$A$14</c:f>
              <c:strCache>
                <c:ptCount val="12"/>
                <c:pt idx="0">
                  <c:v>PENTAVALENTE</c:v>
                </c:pt>
                <c:pt idx="1">
                  <c:v>TDAP</c:v>
                </c:pt>
                <c:pt idx="2">
                  <c:v>VPH</c:v>
                </c:pt>
                <c:pt idx="3">
                  <c:v>BCG</c:v>
                </c:pt>
                <c:pt idx="4">
                  <c:v>DPT</c:v>
                </c:pt>
                <c:pt idx="5">
                  <c:v>SRP</c:v>
                </c:pt>
                <c:pt idx="6">
                  <c:v>HEPATITIS B</c:v>
                </c:pt>
                <c:pt idx="7">
                  <c:v>POLIO IPV</c:v>
                </c:pt>
                <c:pt idx="8">
                  <c:v>POLIO OPV</c:v>
                </c:pt>
                <c:pt idx="9">
                  <c:v>DT</c:v>
                </c:pt>
                <c:pt idx="10">
                  <c:v>NEUMOCOCO</c:v>
                </c:pt>
                <c:pt idx="11">
                  <c:v>ROTAVIRUS</c:v>
                </c:pt>
              </c:strCache>
            </c:strRef>
          </c:cat>
          <c:val>
            <c:numRef>
              <c:f>'[23]GARF VAC'!$B$3:$B$14</c:f>
              <c:numCache>
                <c:formatCode>General</c:formatCode>
                <c:ptCount val="12"/>
                <c:pt idx="0">
                  <c:v>172</c:v>
                </c:pt>
                <c:pt idx="1">
                  <c:v>72</c:v>
                </c:pt>
                <c:pt idx="2">
                  <c:v>37</c:v>
                </c:pt>
                <c:pt idx="3">
                  <c:v>60</c:v>
                </c:pt>
                <c:pt idx="4">
                  <c:v>68</c:v>
                </c:pt>
                <c:pt idx="5">
                  <c:v>83</c:v>
                </c:pt>
                <c:pt idx="6">
                  <c:v>75</c:v>
                </c:pt>
                <c:pt idx="7">
                  <c:v>172</c:v>
                </c:pt>
                <c:pt idx="8">
                  <c:v>68</c:v>
                </c:pt>
                <c:pt idx="9">
                  <c:v>259</c:v>
                </c:pt>
                <c:pt idx="10">
                  <c:v>166</c:v>
                </c:pt>
                <c:pt idx="11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BC4-4168-9D6D-312AF009D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989056"/>
        <c:axId val="296990592"/>
      </c:barChart>
      <c:catAx>
        <c:axId val="29698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90592"/>
        <c:crosses val="autoZero"/>
        <c:auto val="1"/>
        <c:lblAlgn val="ctr"/>
        <c:lblOffset val="100"/>
        <c:noMultiLvlLbl val="0"/>
      </c:catAx>
      <c:valAx>
        <c:axId val="29699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89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CONSULTAS REALIADAS EN EL DEPARTAMENTO DE ETS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45-4DF0-BC1B-CF9D30B8C1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45-4DF0-BC1B-CF9D30B8C10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445-4DF0-BC1B-CF9D30B8C10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45-4DF0-BC1B-CF9D30B8C10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45-4DF0-BC1B-CF9D30B8C10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445-4DF0-BC1B-CF9D30B8C10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445-4DF0-BC1B-CF9D30B8C10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445-4DF0-BC1B-CF9D30B8C10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445-4DF0-BC1B-CF9D30B8C10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ETS'!$A$3:$A$11</c:f>
              <c:strCache>
                <c:ptCount val="9"/>
                <c:pt idx="0">
                  <c:v>  NUMERO DE CONSULTAS DE I.T.S.</c:v>
                </c:pt>
                <c:pt idx="1">
                  <c:v>  NUMERO DE CONSULTAS PRE-CONSEJERIA</c:v>
                </c:pt>
                <c:pt idx="2">
                  <c:v>  NUMEROS DE CHARLAS IMPARTIDAS</c:v>
                </c:pt>
                <c:pt idx="3">
                  <c:v>  PACIENTES  MEDICACION  ANTIRRETROVIRAL</c:v>
                </c:pt>
                <c:pt idx="4">
                  <c:v>  PACIENTES INGRESADOS VIH- SIDA</c:v>
                </c:pt>
                <c:pt idx="5">
                  <c:v>  TOTAL  DE PRUEBAS V.I.H.</c:v>
                </c:pt>
                <c:pt idx="6">
                  <c:v>  TOTAL CONSULTA  DE PACIENTES</c:v>
                </c:pt>
                <c:pt idx="7">
                  <c:v>  TOTAL DE PRUEBAS ( V.I.H) POSITIVA</c:v>
                </c:pt>
                <c:pt idx="8">
                  <c:v> CONSULTAS POST CONSEJERIA</c:v>
                </c:pt>
              </c:strCache>
            </c:strRef>
          </c:cat>
          <c:val>
            <c:numRef>
              <c:f>'[23]GRAF ETS'!$B$3:$B$11</c:f>
              <c:numCache>
                <c:formatCode>General</c:formatCode>
                <c:ptCount val="9"/>
                <c:pt idx="0">
                  <c:v>13</c:v>
                </c:pt>
                <c:pt idx="1">
                  <c:v>843</c:v>
                </c:pt>
                <c:pt idx="2">
                  <c:v>604</c:v>
                </c:pt>
                <c:pt idx="3">
                  <c:v>5</c:v>
                </c:pt>
                <c:pt idx="4">
                  <c:v>4</c:v>
                </c:pt>
                <c:pt idx="5">
                  <c:v>691</c:v>
                </c:pt>
                <c:pt idx="6">
                  <c:v>531</c:v>
                </c:pt>
                <c:pt idx="7">
                  <c:v>7</c:v>
                </c:pt>
                <c:pt idx="8">
                  <c:v>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445-4DF0-BC1B-CF9D30B8C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079744"/>
        <c:axId val="296081280"/>
      </c:barChart>
      <c:catAx>
        <c:axId val="2960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081280"/>
        <c:crosses val="autoZero"/>
        <c:auto val="1"/>
        <c:lblAlgn val="ctr"/>
        <c:lblOffset val="100"/>
        <c:noMultiLvlLbl val="0"/>
      </c:catAx>
      <c:valAx>
        <c:axId val="29608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079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GRÁFICO </a:t>
            </a:r>
            <a:r>
              <a:rPr lang="en-US" sz="1000" b="1" i="0" baseline="0" dirty="0" smtClean="0">
                <a:effectLst/>
              </a:rPr>
              <a:t>NO.6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EJÉRCITO DE  REPÚBLICA DOMINICANA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RELACIÓN DE ARMAS RETENIDAS 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POR  MIEMBROS DEL ERD 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 dirty="0">
                <a:effectLst/>
              </a:rPr>
              <a:t>JULIO-SEPTIEMBRE 2023</a:t>
            </a:r>
            <a:endParaRPr lang="es-DO" sz="1000" dirty="0">
              <a:effectLst/>
            </a:endParaRPr>
          </a:p>
        </c:rich>
      </c:tx>
      <c:layout>
        <c:manualLayout>
          <c:xMode val="edge"/>
          <c:yMode val="edge"/>
          <c:x val="0.3970042412489474"/>
          <c:y val="3.76344452184345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8E-4BA5-8096-43EF37977C3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8E-4BA5-8096-43EF37977C3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48E-4BA5-8096-43EF37977C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ARMAS'!$A$3:$A$7</c:f>
              <c:strCache>
                <c:ptCount val="5"/>
                <c:pt idx="0">
                  <c:v>CAPSULAS PARA PISTOLA</c:v>
                </c:pt>
                <c:pt idx="1">
                  <c:v>ESCOPETAS</c:v>
                </c:pt>
                <c:pt idx="2">
                  <c:v>PISTOLAS </c:v>
                </c:pt>
                <c:pt idx="3">
                  <c:v>CARGADOR PARA PISTOLA</c:v>
                </c:pt>
                <c:pt idx="4">
                  <c:v>ARMA DE FAB. CACERA</c:v>
                </c:pt>
              </c:strCache>
            </c:strRef>
          </c:cat>
          <c:val>
            <c:numRef>
              <c:f>'[2]GRAF ARMAS'!$B$3:$B$7</c:f>
              <c:numCache>
                <c:formatCode>General</c:formatCode>
                <c:ptCount val="5"/>
                <c:pt idx="0">
                  <c:v>11</c:v>
                </c:pt>
                <c:pt idx="1">
                  <c:v>3</c:v>
                </c:pt>
                <c:pt idx="2">
                  <c:v>6</c:v>
                </c:pt>
                <c:pt idx="3">
                  <c:v>14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8E-4BA5-8096-43EF37977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386112"/>
        <c:axId val="315400192"/>
      </c:barChart>
      <c:catAx>
        <c:axId val="31538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400192"/>
        <c:crosses val="autoZero"/>
        <c:auto val="1"/>
        <c:lblAlgn val="ctr"/>
        <c:lblOffset val="100"/>
        <c:noMultiLvlLbl val="0"/>
      </c:catAx>
      <c:valAx>
        <c:axId val="31540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38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PROCEDIMIENTOS REALIZADOS POR EL DEPTO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ODONTOLOGIA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3F-4DFE-9A5F-F7E15059EC5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3F-4DFE-9A5F-F7E15059EC5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3F-4DFE-9A5F-F7E15059EC5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3F-4DFE-9A5F-F7E15059EC5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3F-4DFE-9A5F-F7E15059EC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PROC'!$A$3:$A$7</c:f>
              <c:strCache>
                <c:ptCount val="5"/>
                <c:pt idx="0">
                  <c:v>PROCEDIMIENTOS GENERALES</c:v>
                </c:pt>
                <c:pt idx="1">
                  <c:v>PROCEDIMIENTOS DE ODONTOPEDIATRIA</c:v>
                </c:pt>
                <c:pt idx="2">
                  <c:v>PROCEDIMIENTOS DE ORTODONCIA</c:v>
                </c:pt>
                <c:pt idx="3">
                  <c:v>PROCEDIMIENTOS DE PROTESIS</c:v>
                </c:pt>
                <c:pt idx="4">
                  <c:v>PROCEDIMIENTOS DE MAXILO FACIAL</c:v>
                </c:pt>
              </c:strCache>
            </c:strRef>
          </c:cat>
          <c:val>
            <c:numRef>
              <c:f>'[23]GRAF PROC'!$B$3:$B$7</c:f>
              <c:numCache>
                <c:formatCode>General</c:formatCode>
                <c:ptCount val="5"/>
                <c:pt idx="0">
                  <c:v>1778</c:v>
                </c:pt>
                <c:pt idx="1">
                  <c:v>129</c:v>
                </c:pt>
                <c:pt idx="2">
                  <c:v>96</c:v>
                </c:pt>
                <c:pt idx="3">
                  <c:v>104</c:v>
                </c:pt>
                <c:pt idx="4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3F-4DFE-9A5F-F7E15059E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884672"/>
        <c:axId val="297890560"/>
      </c:barChart>
      <c:catAx>
        <c:axId val="29788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890560"/>
        <c:crosses val="autoZero"/>
        <c:auto val="1"/>
        <c:lblAlgn val="ctr"/>
        <c:lblOffset val="100"/>
        <c:noMultiLvlLbl val="0"/>
      </c:catAx>
      <c:valAx>
        <c:axId val="29789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884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DE-486D-AD0D-EAAA23ACCAF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DE-486D-AD0D-EAAA23ACCAF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2DE-486D-AD0D-EAAA23ACCAF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DE-486D-AD0D-EAAA23ACCAF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DE-486D-AD0D-EAAA23ACCAF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2DE-486D-AD0D-EAAA23ACCAF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2DE-486D-AD0D-EAAA23ACCAF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2DE-486D-AD0D-EAAA23ACCAF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2DE-486D-AD0D-EAAA23ACCAF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2DE-486D-AD0D-EAAA23ACCAF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2DE-486D-AD0D-EAAA23ACCAF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2DE-486D-AD0D-EAAA23ACCAF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2DE-486D-AD0D-EAAA23ACCAF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2DE-486D-AD0D-EAAA23ACCAF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2DE-486D-AD0D-EAAA23ACCAF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2DE-486D-AD0D-EAAA23ACCAF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2DE-486D-AD0D-EAAA23ACCAF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2DE-486D-AD0D-EAAA23ACCAF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2DE-486D-AD0D-EAAA23ACCAF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2DE-486D-AD0D-EAAA23ACCAF2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2DE-486D-AD0D-EAAA23ACCAF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42DE-486D-AD0D-EAAA23ACCAF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42DE-486D-AD0D-EAAA23ACCAF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42DE-486D-AD0D-EAAA23ACCAF2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42DE-486D-AD0D-EAAA23ACCAF2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42DE-486D-AD0D-EAAA23ACCAF2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42DE-486D-AD0D-EAAA23ACCAF2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42DE-486D-AD0D-EAAA23ACCAF2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42DE-486D-AD0D-EAAA23ACCAF2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42DE-486D-AD0D-EAAA23ACCA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'[25]GRAF CONS'!$A$3:$A$34</c:f>
              <c:strCache>
                <c:ptCount val="32"/>
                <c:pt idx="0">
                  <c:v>CARDIOLOGIA</c:v>
                </c:pt>
                <c:pt idx="1">
                  <c:v>CHEQUEO NIÑOS SANOS</c:v>
                </c:pt>
                <c:pt idx="2">
                  <c:v>CIRUGIA GENERAL</c:v>
                </c:pt>
                <c:pt idx="3">
                  <c:v>CIRUGIA PEDIATRICA</c:v>
                </c:pt>
                <c:pt idx="4">
                  <c:v>CIRUGIA TORAXICA</c:v>
                </c:pt>
                <c:pt idx="5">
                  <c:v>CIRUGIA VASCULAR</c:v>
                </c:pt>
                <c:pt idx="6">
                  <c:v>DERMATOLOGIA</c:v>
                </c:pt>
                <c:pt idx="7">
                  <c:v>DIABETOLOGIA</c:v>
                </c:pt>
                <c:pt idx="8">
                  <c:v>ENDOCRINOLOGIA</c:v>
                </c:pt>
                <c:pt idx="9">
                  <c:v>FISIATRIA</c:v>
                </c:pt>
                <c:pt idx="10">
                  <c:v>GASTROENTEROLOGIA</c:v>
                </c:pt>
                <c:pt idx="11">
                  <c:v>GERIATRIA</c:v>
                </c:pt>
                <c:pt idx="12">
                  <c:v>GINECOLOGIA</c:v>
                </c:pt>
                <c:pt idx="13">
                  <c:v>HEMATOLOGIA</c:v>
                </c:pt>
                <c:pt idx="14">
                  <c:v>MEDICINA FAMILIAR</c:v>
                </c:pt>
                <c:pt idx="15">
                  <c:v>MEDICINA GENERAL</c:v>
                </c:pt>
                <c:pt idx="16">
                  <c:v>MEDICINA INTERNA</c:v>
                </c:pt>
                <c:pt idx="17">
                  <c:v>NEFROLOGIA</c:v>
                </c:pt>
                <c:pt idx="18">
                  <c:v>NEUMOLOGIA</c:v>
                </c:pt>
                <c:pt idx="19">
                  <c:v>NEUMOLOGIA PEDIATRICA</c:v>
                </c:pt>
                <c:pt idx="20">
                  <c:v>NEUROCIRUGIA</c:v>
                </c:pt>
                <c:pt idx="21">
                  <c:v>NEUROLOGIA</c:v>
                </c:pt>
                <c:pt idx="22">
                  <c:v>NUTRICION</c:v>
                </c:pt>
                <c:pt idx="23">
                  <c:v>OBSTETRICIA</c:v>
                </c:pt>
                <c:pt idx="24">
                  <c:v>ODONTOLOGIA</c:v>
                </c:pt>
                <c:pt idx="25">
                  <c:v>OFTALMOLOGIA</c:v>
                </c:pt>
                <c:pt idx="26">
                  <c:v>ORTOPEDIA</c:v>
                </c:pt>
                <c:pt idx="27">
                  <c:v>OTORRINO</c:v>
                </c:pt>
                <c:pt idx="28">
                  <c:v>PEDIATRIA</c:v>
                </c:pt>
                <c:pt idx="29">
                  <c:v>PSICOLOGIA</c:v>
                </c:pt>
                <c:pt idx="30">
                  <c:v>PSIQUIATRIA</c:v>
                </c:pt>
                <c:pt idx="31">
                  <c:v>UROLOGIA</c:v>
                </c:pt>
              </c:strCache>
            </c:strRef>
          </c:cat>
          <c:val>
            <c:numRef>
              <c:f>'[25]GRAF CONS'!$B$3:$B$34</c:f>
              <c:numCache>
                <c:formatCode>#,##0</c:formatCode>
                <c:ptCount val="32"/>
                <c:pt idx="0">
                  <c:v>1506</c:v>
                </c:pt>
                <c:pt idx="1">
                  <c:v>139</c:v>
                </c:pt>
                <c:pt idx="2">
                  <c:v>1857</c:v>
                </c:pt>
                <c:pt idx="3">
                  <c:v>121</c:v>
                </c:pt>
                <c:pt idx="4">
                  <c:v>109</c:v>
                </c:pt>
                <c:pt idx="5">
                  <c:v>799</c:v>
                </c:pt>
                <c:pt idx="6">
                  <c:v>913</c:v>
                </c:pt>
                <c:pt idx="7">
                  <c:v>506</c:v>
                </c:pt>
                <c:pt idx="8">
                  <c:v>1033</c:v>
                </c:pt>
                <c:pt idx="9">
                  <c:v>2453</c:v>
                </c:pt>
                <c:pt idx="10">
                  <c:v>857</c:v>
                </c:pt>
                <c:pt idx="11">
                  <c:v>108</c:v>
                </c:pt>
                <c:pt idx="12">
                  <c:v>1396</c:v>
                </c:pt>
                <c:pt idx="13">
                  <c:v>402</c:v>
                </c:pt>
                <c:pt idx="14">
                  <c:v>1164</c:v>
                </c:pt>
                <c:pt idx="15">
                  <c:v>1081</c:v>
                </c:pt>
                <c:pt idx="16">
                  <c:v>1540</c:v>
                </c:pt>
                <c:pt idx="17">
                  <c:v>521</c:v>
                </c:pt>
                <c:pt idx="18">
                  <c:v>430</c:v>
                </c:pt>
                <c:pt idx="19">
                  <c:v>443</c:v>
                </c:pt>
                <c:pt idx="20">
                  <c:v>426</c:v>
                </c:pt>
                <c:pt idx="21">
                  <c:v>442</c:v>
                </c:pt>
                <c:pt idx="22">
                  <c:v>348</c:v>
                </c:pt>
                <c:pt idx="23">
                  <c:v>1025</c:v>
                </c:pt>
                <c:pt idx="24">
                  <c:v>5027</c:v>
                </c:pt>
                <c:pt idx="25">
                  <c:v>1767</c:v>
                </c:pt>
                <c:pt idx="26">
                  <c:v>1939</c:v>
                </c:pt>
                <c:pt idx="27">
                  <c:v>431</c:v>
                </c:pt>
                <c:pt idx="28">
                  <c:v>2414</c:v>
                </c:pt>
                <c:pt idx="29">
                  <c:v>1668</c:v>
                </c:pt>
                <c:pt idx="30">
                  <c:v>480</c:v>
                </c:pt>
                <c:pt idx="31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42DE-486D-AD0D-EAAA23ACC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4393344"/>
        <c:axId val="274505728"/>
      </c:barChart>
      <c:catAx>
        <c:axId val="27439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505728"/>
        <c:crosses val="autoZero"/>
        <c:auto val="1"/>
        <c:lblAlgn val="ctr"/>
        <c:lblOffset val="100"/>
        <c:noMultiLvlLbl val="0"/>
      </c:catAx>
      <c:valAx>
        <c:axId val="27450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393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PORCENTUAL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REALIZADAS  POR SEXO</a:t>
            </a:r>
            <a:r>
              <a:rPr lang="es-DO" sz="1000" b="0" i="0" baseline="0">
                <a:effectLst/>
              </a:rPr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 b="1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CDE-4438-AF33-63D50A741F83}"/>
              </c:ext>
            </c:extLst>
          </c:dPt>
          <c:dPt>
            <c:idx val="1"/>
            <c:bubble3D val="0"/>
            <c:spPr>
              <a:solidFill>
                <a:srgbClr val="F826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CDE-4438-AF33-63D50A741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'[25]RAF SEX'!$A$2:$A$3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'[25]RAF SEX'!$B$2:$B$3</c:f>
              <c:numCache>
                <c:formatCode>General</c:formatCode>
                <c:ptCount val="2"/>
                <c:pt idx="0">
                  <c:v>17879</c:v>
                </c:pt>
                <c:pt idx="1">
                  <c:v>15739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DE-4438-AF33-63D50A741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PORCENTUAL FALLECIMIENTOS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OCURRIDOS  POR SEXO</a:t>
            </a:r>
            <a:r>
              <a:rPr lang="es-DO" sz="1000" b="0" i="0" baseline="0">
                <a:effectLst/>
              </a:rPr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JULIO-SEPTIEMBRE 2023</a:t>
            </a:r>
            <a:endParaRPr lang="es-DO" sz="1000" b="1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explosion val="4"/>
          <c:dPt>
            <c:idx val="0"/>
            <c:bubble3D val="0"/>
            <c:explosion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FC-4381-995F-2F133A814646}"/>
              </c:ext>
            </c:extLst>
          </c:dPt>
          <c:dPt>
            <c:idx val="1"/>
            <c:bubble3D val="0"/>
            <c:explosion val="0"/>
            <c:spPr>
              <a:solidFill>
                <a:srgbClr val="F826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FC-4381-995F-2F133A8146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'[25]RAF SEX'!$K$2:$K$3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'[25]RAF SEX'!$L$2:$L$3</c:f>
              <c:numCache>
                <c:formatCode>General</c:formatCode>
                <c:ptCount val="2"/>
                <c:pt idx="0">
                  <c:v>14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FC-4381-995F-2F133A814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INGRESOS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CATEGORIA DE ATENCIONES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74403517201998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70-4C94-9DC8-40D9C92549D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270-4C94-9DC8-40D9C92549D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270-4C94-9DC8-40D9C92549D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70-4C94-9DC8-40D9C92549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'[25]GRAF CAT'!$A$4:$A$7</c:f>
              <c:strCache>
                <c:ptCount val="4"/>
                <c:pt idx="0">
                  <c:v>MILITAR</c:v>
                </c:pt>
                <c:pt idx="1">
                  <c:v>MILITAR RETIRADO</c:v>
                </c:pt>
                <c:pt idx="2">
                  <c:v>FAMILIAR DE MILITAR</c:v>
                </c:pt>
                <c:pt idx="3">
                  <c:v>CIVIL</c:v>
                </c:pt>
              </c:strCache>
            </c:strRef>
          </c:cat>
          <c:val>
            <c:numRef>
              <c:f>'[25]GRAF CAT'!$B$4:$B$7</c:f>
              <c:numCache>
                <c:formatCode>General</c:formatCode>
                <c:ptCount val="4"/>
                <c:pt idx="0">
                  <c:v>398</c:v>
                </c:pt>
                <c:pt idx="1">
                  <c:v>32</c:v>
                </c:pt>
                <c:pt idx="2">
                  <c:v>365</c:v>
                </c:pt>
                <c:pt idx="3">
                  <c:v>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70-4C94-9DC8-40D9C9254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75028224"/>
        <c:axId val="275038208"/>
      </c:barChart>
      <c:catAx>
        <c:axId val="2750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38208"/>
        <c:crosses val="autoZero"/>
        <c:auto val="1"/>
        <c:lblAlgn val="ctr"/>
        <c:lblOffset val="100"/>
        <c:noMultiLvlLbl val="0"/>
      </c:catAx>
      <c:valAx>
        <c:axId val="27503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28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ATENDIDAS POR CATEGORIA DE ATENCION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47-4636-B59D-C5DE9848BCF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047-4636-B59D-C5DE9848BCF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047-4636-B59D-C5DE9848BCF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47-4636-B59D-C5DE9848BCF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47-4636-B59D-C5DE9848BC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'[25]GRAF CAT'!$I$5:$I$9</c:f>
              <c:strCache>
                <c:ptCount val="5"/>
                <c:pt idx="0">
                  <c:v>MILITAR</c:v>
                </c:pt>
                <c:pt idx="1">
                  <c:v>MILITARES DE OTRA INSTITUCION</c:v>
                </c:pt>
                <c:pt idx="2">
                  <c:v>MILITAR RETIRADO</c:v>
                </c:pt>
                <c:pt idx="3">
                  <c:v>FAMILIAR DE MILITAR</c:v>
                </c:pt>
                <c:pt idx="4">
                  <c:v>ACCION CIVICA</c:v>
                </c:pt>
              </c:strCache>
            </c:strRef>
          </c:cat>
          <c:val>
            <c:numRef>
              <c:f>'[25]GRAF CAT'!$J$5:$J$9</c:f>
              <c:numCache>
                <c:formatCode>#,##0</c:formatCode>
                <c:ptCount val="5"/>
                <c:pt idx="0">
                  <c:v>1512</c:v>
                </c:pt>
                <c:pt idx="1">
                  <c:v>356</c:v>
                </c:pt>
                <c:pt idx="2">
                  <c:v>29</c:v>
                </c:pt>
                <c:pt idx="3">
                  <c:v>4169</c:v>
                </c:pt>
                <c:pt idx="4">
                  <c:v>7164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47-4636-B59D-C5DE9848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2185984"/>
        <c:axId val="332187520"/>
      </c:barChart>
      <c:catAx>
        <c:axId val="3321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187520"/>
        <c:crosses val="autoZero"/>
        <c:auto val="1"/>
        <c:lblAlgn val="ctr"/>
        <c:lblOffset val="100"/>
        <c:noMultiLvlLbl val="0"/>
      </c:catAx>
      <c:valAx>
        <c:axId val="33218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185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REALIZADAS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 POR CATEGORIA DE ATENCIONES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9380961161179994"/>
          <c:y val="2.435426038254569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EA-4205-A806-88EAEB657EC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DEA-4205-A806-88EAEB657EC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DEA-4205-A806-88EAEB657E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'[25]GRAF CAT'!$E$3:$E$5</c:f>
              <c:strCache>
                <c:ptCount val="3"/>
                <c:pt idx="0">
                  <c:v>MILITARES</c:v>
                </c:pt>
                <c:pt idx="1">
                  <c:v>FAMILIAS DE MILITARES</c:v>
                </c:pt>
                <c:pt idx="2">
                  <c:v>CIVILES</c:v>
                </c:pt>
              </c:strCache>
            </c:strRef>
          </c:cat>
          <c:val>
            <c:numRef>
              <c:f>'[25]GRAF CAT'!$F$3:$F$5</c:f>
              <c:numCache>
                <c:formatCode>#,##0</c:formatCode>
                <c:ptCount val="3"/>
                <c:pt idx="0">
                  <c:v>5260</c:v>
                </c:pt>
                <c:pt idx="1">
                  <c:v>7885</c:v>
                </c:pt>
                <c:pt idx="2">
                  <c:v>20476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EA-4205-A806-88EAEB657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198464"/>
        <c:axId val="311200000"/>
      </c:barChart>
      <c:catAx>
        <c:axId val="31119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200000"/>
        <c:crosses val="autoZero"/>
        <c:auto val="1"/>
        <c:lblAlgn val="ctr"/>
        <c:lblOffset val="100"/>
        <c:noMultiLvlLbl val="0"/>
      </c:catAx>
      <c:valAx>
        <c:axId val="31120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98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0" i="0" baseline="0">
                <a:effectLst/>
              </a:rPr>
              <a:t>T</a:t>
            </a: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ATENDIDAS POR CATEGORIA DE ATENCION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C4-4AF0-A1A6-4263AFE9DEE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C4-4AF0-A1A6-4263AFE9DEE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AC4-4AF0-A1A6-4263AFE9DEE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C4-4AF0-A1A6-4263AFE9DE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'[25]GRAF EMER'!$A$3:$A$6</c:f>
              <c:strCache>
                <c:ptCount val="4"/>
                <c:pt idx="0">
                  <c:v>CIRUGIA</c:v>
                </c:pt>
                <c:pt idx="1">
                  <c:v>GINECOBSTETRICIA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'[25]GRAF EMER'!$B$3:$B$6</c:f>
              <c:numCache>
                <c:formatCode>General</c:formatCode>
                <c:ptCount val="4"/>
                <c:pt idx="0">
                  <c:v>2291</c:v>
                </c:pt>
                <c:pt idx="1">
                  <c:v>1806</c:v>
                </c:pt>
                <c:pt idx="2">
                  <c:v>5831</c:v>
                </c:pt>
                <c:pt idx="3">
                  <c:v>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C4-4AF0-A1A6-4263AFE9D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109760"/>
        <c:axId val="361115648"/>
      </c:barChart>
      <c:catAx>
        <c:axId val="3611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115648"/>
        <c:crosses val="autoZero"/>
        <c:auto val="1"/>
        <c:lblAlgn val="ctr"/>
        <c:lblOffset val="100"/>
        <c:noMultiLvlLbl val="0"/>
      </c:catAx>
      <c:valAx>
        <c:axId val="36111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10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'[25]GRAF IN-EGR'!$C$3</c:f>
              <c:strCache>
                <c:ptCount val="1"/>
                <c:pt idx="0">
                  <c:v>CANT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FA-471F-B41B-86D005A8345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FA-471F-B41B-86D005A8345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1FA-471F-B41B-86D005A8345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FA-471F-B41B-86D005A834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'[25]GRAF IN-EGR'!$B$4:$B$7</c:f>
              <c:strCache>
                <c:ptCount val="4"/>
                <c:pt idx="0">
                  <c:v>CIRUGIA</c:v>
                </c:pt>
                <c:pt idx="1">
                  <c:v>GINECOOBSTETRICIA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'[25]GRAF IN-EGR'!$C$4:$C$7</c:f>
              <c:numCache>
                <c:formatCode>General</c:formatCode>
                <c:ptCount val="4"/>
                <c:pt idx="0">
                  <c:v>152</c:v>
                </c:pt>
                <c:pt idx="1">
                  <c:v>92</c:v>
                </c:pt>
                <c:pt idx="2">
                  <c:v>747</c:v>
                </c:pt>
                <c:pt idx="3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FA-471F-B41B-86D005A83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275776"/>
        <c:axId val="361277312"/>
      </c:barChart>
      <c:catAx>
        <c:axId val="36127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277312"/>
        <c:crosses val="autoZero"/>
        <c:auto val="1"/>
        <c:lblAlgn val="ctr"/>
        <c:lblOffset val="100"/>
        <c:noMultiLvlLbl val="0"/>
      </c:catAx>
      <c:valAx>
        <c:axId val="36127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275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EGRESOS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JULIO-SEPTIEMBRE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640767211790834"/>
          <c:y val="2.777777777777777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55-4825-8BDA-CE3C4D3E60E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55-4825-8BDA-CE3C4D3E60E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55-4825-8BDA-CE3C4D3E60E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55-4825-8BDA-CE3C4D3E60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'[25]GRAF IN-EGR'!$E$4:$E$7</c:f>
              <c:strCache>
                <c:ptCount val="4"/>
                <c:pt idx="0">
                  <c:v>CIRUGIA</c:v>
                </c:pt>
                <c:pt idx="1">
                  <c:v>GINECO- 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'[25]GRAF IN-EGR'!$F$4:$F$7</c:f>
              <c:numCache>
                <c:formatCode>General</c:formatCode>
                <c:ptCount val="4"/>
                <c:pt idx="0">
                  <c:v>150</c:v>
                </c:pt>
                <c:pt idx="1">
                  <c:v>104</c:v>
                </c:pt>
                <c:pt idx="2">
                  <c:v>685</c:v>
                </c:pt>
                <c:pt idx="3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55-4825-8BDA-CE3C4D3E6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817024"/>
        <c:axId val="362818560"/>
      </c:barChart>
      <c:catAx>
        <c:axId val="36281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818560"/>
        <c:crosses val="autoZero"/>
        <c:auto val="1"/>
        <c:lblAlgn val="ctr"/>
        <c:lblOffset val="100"/>
        <c:noMultiLvlLbl val="0"/>
      </c:catAx>
      <c:valAx>
        <c:axId val="36281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81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image" Target="../media/image1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image" Target="../media/image1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image" Target="../media/image12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3" Type="http://schemas.openxmlformats.org/officeDocument/2006/relationships/chart" Target="../charts/chart60.xml"/><Relationship Id="rId7" Type="http://schemas.openxmlformats.org/officeDocument/2006/relationships/chart" Target="../charts/chart64.xml"/><Relationship Id="rId12" Type="http://schemas.openxmlformats.org/officeDocument/2006/relationships/chart" Target="../charts/chart69.xml"/><Relationship Id="rId2" Type="http://schemas.openxmlformats.org/officeDocument/2006/relationships/image" Target="../media/image18.wmf"/><Relationship Id="rId1" Type="http://schemas.openxmlformats.org/officeDocument/2006/relationships/image" Target="../media/image17.png"/><Relationship Id="rId6" Type="http://schemas.openxmlformats.org/officeDocument/2006/relationships/chart" Target="../charts/chart63.xml"/><Relationship Id="rId11" Type="http://schemas.openxmlformats.org/officeDocument/2006/relationships/chart" Target="../charts/chart68.xml"/><Relationship Id="rId5" Type="http://schemas.openxmlformats.org/officeDocument/2006/relationships/chart" Target="../charts/chart62.xml"/><Relationship Id="rId10" Type="http://schemas.openxmlformats.org/officeDocument/2006/relationships/chart" Target="../charts/chart67.xml"/><Relationship Id="rId4" Type="http://schemas.openxmlformats.org/officeDocument/2006/relationships/chart" Target="../charts/chart61.xml"/><Relationship Id="rId9" Type="http://schemas.openxmlformats.org/officeDocument/2006/relationships/chart" Target="../charts/chart6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image" Target="../media/image2.png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image" Target="../media/image20.jpeg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2" Type="http://schemas.openxmlformats.org/officeDocument/2006/relationships/chart" Target="../charts/chart77.xml"/><Relationship Id="rId1" Type="http://schemas.openxmlformats.org/officeDocument/2006/relationships/image" Target="../media/image21.png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10" Type="http://schemas.openxmlformats.org/officeDocument/2006/relationships/chart" Target="../charts/chart85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13" Type="http://schemas.openxmlformats.org/officeDocument/2006/relationships/chart" Target="../charts/chart102.xml"/><Relationship Id="rId3" Type="http://schemas.openxmlformats.org/officeDocument/2006/relationships/chart" Target="../charts/chart92.xml"/><Relationship Id="rId7" Type="http://schemas.openxmlformats.org/officeDocument/2006/relationships/chart" Target="../charts/chart96.xml"/><Relationship Id="rId12" Type="http://schemas.openxmlformats.org/officeDocument/2006/relationships/chart" Target="../charts/chart101.xml"/><Relationship Id="rId2" Type="http://schemas.openxmlformats.org/officeDocument/2006/relationships/chart" Target="../charts/chart91.xml"/><Relationship Id="rId1" Type="http://schemas.openxmlformats.org/officeDocument/2006/relationships/image" Target="../media/image22.png"/><Relationship Id="rId6" Type="http://schemas.openxmlformats.org/officeDocument/2006/relationships/chart" Target="../charts/chart95.xml"/><Relationship Id="rId11" Type="http://schemas.openxmlformats.org/officeDocument/2006/relationships/chart" Target="../charts/chart100.xml"/><Relationship Id="rId5" Type="http://schemas.openxmlformats.org/officeDocument/2006/relationships/chart" Target="../charts/chart94.xml"/><Relationship Id="rId15" Type="http://schemas.openxmlformats.org/officeDocument/2006/relationships/chart" Target="../charts/chart104.xml"/><Relationship Id="rId10" Type="http://schemas.openxmlformats.org/officeDocument/2006/relationships/chart" Target="../charts/chart99.xml"/><Relationship Id="rId4" Type="http://schemas.openxmlformats.org/officeDocument/2006/relationships/chart" Target="../charts/chart93.xml"/><Relationship Id="rId9" Type="http://schemas.openxmlformats.org/officeDocument/2006/relationships/chart" Target="../charts/chart98.xml"/><Relationship Id="rId14" Type="http://schemas.openxmlformats.org/officeDocument/2006/relationships/chart" Target="../charts/chart10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image" Target="../media/image3.png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image" Target="../media/image5.png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image" Target="../media/image6.png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image" Target="../media/image7.png"/><Relationship Id="rId4" Type="http://schemas.openxmlformats.org/officeDocument/2006/relationships/chart" Target="../charts/chart3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image" Target="../media/image8.jpeg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26987</xdr:rowOff>
    </xdr:from>
    <xdr:to>
      <xdr:col>20</xdr:col>
      <xdr:colOff>57150</xdr:colOff>
      <xdr:row>21</xdr:row>
      <xdr:rowOff>65087</xdr:rowOff>
    </xdr:to>
    <xdr:sp macro="" textlink="">
      <xdr:nvSpPr>
        <xdr:cNvPr id="8" name="Título 1"/>
        <xdr:cNvSpPr txBox="1">
          <a:spLocks/>
        </xdr:cNvSpPr>
      </xdr:nvSpPr>
      <xdr:spPr>
        <a:xfrm>
          <a:off x="1219200" y="2503487"/>
          <a:ext cx="11029950" cy="1562100"/>
        </a:xfrm>
        <a:prstGeom prst="rect">
          <a:avLst/>
        </a:prstGeom>
        <a:solidFill>
          <a:srgbClr val="70AD47">
            <a:lumMod val="75000"/>
          </a:srgbClr>
        </a:solidFill>
        <a:ln w="6350" cap="flat" cmpd="sng" algn="ctr">
          <a:solidFill>
            <a:srgbClr val="70AD47"/>
          </a:solidFill>
          <a:prstDash val="solid"/>
          <a:miter lim="800000"/>
        </a:ln>
        <a:effectLst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DO">
              <a:solidFill>
                <a:sysClr val="window" lastClr="FFFFFF"/>
              </a:solidFill>
            </a:rPr>
            <a:t>EJERCITO DE REPÚBLICA DOMINICANA</a:t>
          </a:r>
        </a:p>
        <a:p>
          <a:pPr algn="ctr" fontAlgn="auto">
            <a:spcAft>
              <a:spcPts val="0"/>
            </a:spcAft>
            <a:defRPr/>
          </a:pPr>
          <a:r>
            <a:rPr lang="es-DO">
              <a:solidFill>
                <a:sysClr val="window" lastClr="FFFFFF"/>
              </a:solidFill>
            </a:rPr>
            <a:t>(ERD)</a:t>
          </a:r>
          <a:r>
            <a:rPr lang="es-ES"/>
            <a:t/>
          </a:r>
          <a:br>
            <a:rPr lang="es-ES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endParaRPr lang="es-ES" sz="4000"/>
        </a:p>
      </xdr:txBody>
    </xdr:sp>
    <xdr:clientData/>
  </xdr:twoCellAnchor>
  <xdr:twoCellAnchor>
    <xdr:from>
      <xdr:col>5</xdr:col>
      <xdr:colOff>44100</xdr:colOff>
      <xdr:row>22</xdr:row>
      <xdr:rowOff>158749</xdr:rowOff>
    </xdr:from>
    <xdr:to>
      <xdr:col>17</xdr:col>
      <xdr:colOff>404708</xdr:colOff>
      <xdr:row>28</xdr:row>
      <xdr:rowOff>72331</xdr:rowOff>
    </xdr:to>
    <xdr:sp macro="" textlink="">
      <xdr:nvSpPr>
        <xdr:cNvPr id="9" name="Subtítulo 2"/>
        <xdr:cNvSpPr txBox="1">
          <a:spLocks/>
        </xdr:cNvSpPr>
      </xdr:nvSpPr>
      <xdr:spPr>
        <a:xfrm>
          <a:off x="3092100" y="4349749"/>
          <a:ext cx="7675808" cy="1056582"/>
        </a:xfrm>
        <a:prstGeom prst="rect">
          <a:avLst/>
        </a:prstGeom>
        <a:noFill/>
        <a:ln w="6350" cap="flat" cmpd="sng" algn="ctr">
          <a:noFill/>
          <a:prstDash val="solid"/>
          <a:miter lim="800000"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9pPr>
        </a:lstStyle>
        <a:p>
          <a:pPr marL="0" indent="0" algn="ctr" fontAlgn="auto">
            <a:spcAft>
              <a:spcPts val="0"/>
            </a:spcAft>
            <a:buFont typeface="Arial" panose="020B0604020202020204" pitchFamily="34" charset="0"/>
            <a:buNone/>
            <a:defRPr/>
          </a:pPr>
          <a:r>
            <a:rPr lang="es-ES" sz="3600"/>
            <a:t>JULIO-SEPTIEMBRE 2023</a:t>
          </a:r>
        </a:p>
      </xdr:txBody>
    </xdr:sp>
    <xdr:clientData/>
  </xdr:twoCellAnchor>
  <xdr:twoCellAnchor editAs="oneCell">
    <xdr:from>
      <xdr:col>9</xdr:col>
      <xdr:colOff>25400</xdr:colOff>
      <xdr:row>1</xdr:row>
      <xdr:rowOff>0</xdr:rowOff>
    </xdr:from>
    <xdr:to>
      <xdr:col>12</xdr:col>
      <xdr:colOff>528637</xdr:colOff>
      <xdr:row>11</xdr:row>
      <xdr:rowOff>123825</xdr:rowOff>
    </xdr:to>
    <xdr:pic>
      <xdr:nvPicPr>
        <xdr:cNvPr id="10" name="Picture 2" descr="https://encrypted-tbn0.gstatic.com/images?q=tbn:ANd9GcQCyEtVIhHqmUG3N6JrsMKKwYkvXqsTbWnjtjOVbMG-cIDbzlElM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1800" y="190500"/>
          <a:ext cx="2332037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31</xdr:row>
      <xdr:rowOff>47625</xdr:rowOff>
    </xdr:from>
    <xdr:to>
      <xdr:col>20</xdr:col>
      <xdr:colOff>114300</xdr:colOff>
      <xdr:row>39</xdr:row>
      <xdr:rowOff>166688</xdr:rowOff>
    </xdr:to>
    <xdr:sp macro="" textlink="">
      <xdr:nvSpPr>
        <xdr:cNvPr id="12" name="Título 1"/>
        <xdr:cNvSpPr>
          <a:spLocks noGrp="1"/>
        </xdr:cNvSpPr>
      </xdr:nvSpPr>
      <xdr:spPr>
        <a:xfrm>
          <a:off x="1790700" y="5953125"/>
          <a:ext cx="10515600" cy="1643063"/>
        </a:xfrm>
        <a:prstGeom prst="rect">
          <a:avLst/>
        </a:prstGeom>
        <a:solidFill>
          <a:srgbClr val="70AD47">
            <a:lumMod val="75000"/>
          </a:srgbClr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4400" kern="1200">
              <a:solidFill>
                <a:sysClr val="window" lastClr="FFFFFF"/>
              </a:solidFill>
              <a:latin typeface="Calibri"/>
            </a:defRPr>
          </a:lvl1pPr>
          <a:lvl2pPr>
            <a:defRPr>
              <a:solidFill>
                <a:sysClr val="window" lastClr="FFFFFF"/>
              </a:solidFill>
              <a:latin typeface="Calibri"/>
            </a:defRPr>
          </a:lvl2pPr>
          <a:lvl3pPr>
            <a:defRPr>
              <a:solidFill>
                <a:sysClr val="window" lastClr="FFFFFF"/>
              </a:solidFill>
              <a:latin typeface="Calibri"/>
            </a:defRPr>
          </a:lvl3pPr>
          <a:lvl4pPr>
            <a:defRPr>
              <a:solidFill>
                <a:sysClr val="window" lastClr="FFFFFF"/>
              </a:solidFill>
              <a:latin typeface="Calibri"/>
            </a:defRPr>
          </a:lvl4pPr>
          <a:lvl5pPr>
            <a:defRPr>
              <a:solidFill>
                <a:sysClr val="window" lastClr="FFFFFF"/>
              </a:solidFill>
              <a:latin typeface="Calibri"/>
            </a:defRPr>
          </a:lvl5pPr>
          <a:lvl6pPr>
            <a:defRPr>
              <a:solidFill>
                <a:sysClr val="window" lastClr="FFFFFF"/>
              </a:solidFill>
              <a:latin typeface="Calibri"/>
            </a:defRPr>
          </a:lvl6pPr>
          <a:lvl7pPr>
            <a:defRPr>
              <a:solidFill>
                <a:sysClr val="window" lastClr="FFFFFF"/>
              </a:solidFill>
              <a:latin typeface="Calibri"/>
            </a:defRPr>
          </a:lvl7pPr>
          <a:lvl8pPr>
            <a:defRPr>
              <a:solidFill>
                <a:sysClr val="window" lastClr="FFFFFF"/>
              </a:solidFill>
              <a:latin typeface="Calibri"/>
            </a:defRPr>
          </a:lvl8pPr>
          <a:lvl9pPr>
            <a:defRPr>
              <a:solidFill>
                <a:sysClr val="window" lastClr="FFFFFF"/>
              </a:solidFill>
              <a:latin typeface="Calibri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/>
            <a:t>RELACIÓN DE PERSONAL 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11</xdr:col>
      <xdr:colOff>568869</xdr:colOff>
      <xdr:row>48</xdr:row>
      <xdr:rowOff>126831</xdr:rowOff>
    </xdr:to>
    <xdr:sp macro="" textlink="">
      <xdr:nvSpPr>
        <xdr:cNvPr id="17" name="16 Rectángulo"/>
        <xdr:cNvSpPr/>
      </xdr:nvSpPr>
      <xdr:spPr>
        <a:xfrm>
          <a:off x="3048000" y="8763000"/>
          <a:ext cx="4226469" cy="50783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altLang="es-DO" sz="1300" b="1">
              <a:cs typeface="Times New Roman" panose="02020603050405020304" pitchFamily="18" charset="0"/>
            </a:rPr>
            <a:t>RELACIÓN </a:t>
          </a:r>
          <a:r>
            <a:rPr lang="es-ES" altLang="es-DO" sz="1400" b="1">
              <a:cs typeface="Times New Roman" panose="02020603050405020304" pitchFamily="18" charset="0"/>
            </a:rPr>
            <a:t>DE</a:t>
          </a:r>
          <a:r>
            <a:rPr lang="es-ES" altLang="es-DO" sz="1300" b="1">
              <a:cs typeface="Times New Roman" panose="02020603050405020304" pitchFamily="18" charset="0"/>
            </a:rPr>
            <a:t> LA FUERZA POR RANGO DEL ERD</a:t>
          </a:r>
          <a:br>
            <a:rPr lang="es-ES" altLang="es-DO" sz="1300" b="1">
              <a:cs typeface="Times New Roman" panose="02020603050405020304" pitchFamily="18" charset="0"/>
            </a:rPr>
          </a:br>
          <a:r>
            <a:rPr lang="es-ES" altLang="es-DO" sz="1300" b="1">
              <a:cs typeface="Times New Roman" panose="02020603050405020304" pitchFamily="18" charset="0"/>
            </a:rPr>
            <a:t>ENERO-MARZO 2023	</a:t>
          </a:r>
          <a:endParaRPr lang="es-DO" sz="1300" b="1"/>
        </a:p>
      </xdr:txBody>
    </xdr:sp>
    <xdr:clientData/>
  </xdr:twoCellAnchor>
  <xdr:twoCellAnchor>
    <xdr:from>
      <xdr:col>10</xdr:col>
      <xdr:colOff>45176</xdr:colOff>
      <xdr:row>55</xdr:row>
      <xdr:rowOff>151311</xdr:rowOff>
    </xdr:from>
    <xdr:to>
      <xdr:col>17</xdr:col>
      <xdr:colOff>353241</xdr:colOff>
      <xdr:row>69</xdr:row>
      <xdr:rowOff>10341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396240</xdr:colOff>
      <xdr:row>85</xdr:row>
      <xdr:rowOff>125730</xdr:rowOff>
    </xdr:from>
    <xdr:to>
      <xdr:col>11</xdr:col>
      <xdr:colOff>213360</xdr:colOff>
      <xdr:row>98</xdr:row>
      <xdr:rowOff>137160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167640</xdr:colOff>
      <xdr:row>117</xdr:row>
      <xdr:rowOff>87630</xdr:rowOff>
    </xdr:from>
    <xdr:to>
      <xdr:col>2</xdr:col>
      <xdr:colOff>654424</xdr:colOff>
      <xdr:row>130</xdr:row>
      <xdr:rowOff>89647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501127</xdr:colOff>
      <xdr:row>118</xdr:row>
      <xdr:rowOff>84044</xdr:rowOff>
    </xdr:from>
    <xdr:to>
      <xdr:col>8</xdr:col>
      <xdr:colOff>688042</xdr:colOff>
      <xdr:row>132</xdr:row>
      <xdr:rowOff>84044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83820</xdr:colOff>
      <xdr:row>154</xdr:row>
      <xdr:rowOff>26670</xdr:rowOff>
    </xdr:from>
    <xdr:to>
      <xdr:col>6</xdr:col>
      <xdr:colOff>693420</xdr:colOff>
      <xdr:row>169</xdr:row>
      <xdr:rowOff>26670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142875</xdr:colOff>
      <xdr:row>154</xdr:row>
      <xdr:rowOff>36195</xdr:rowOff>
    </xdr:from>
    <xdr:to>
      <xdr:col>12</xdr:col>
      <xdr:colOff>630555</xdr:colOff>
      <xdr:row>169</xdr:row>
      <xdr:rowOff>36195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188</xdr:row>
      <xdr:rowOff>95250</xdr:rowOff>
    </xdr:from>
    <xdr:to>
      <xdr:col>6</xdr:col>
      <xdr:colOff>518160</xdr:colOff>
      <xdr:row>203</xdr:row>
      <xdr:rowOff>76200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70485</xdr:colOff>
      <xdr:row>186</xdr:row>
      <xdr:rowOff>167120</xdr:rowOff>
    </xdr:from>
    <xdr:to>
      <xdr:col>17</xdr:col>
      <xdr:colOff>3291</xdr:colOff>
      <xdr:row>204</xdr:row>
      <xdr:rowOff>173875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437459</xdr:colOff>
      <xdr:row>215</xdr:row>
      <xdr:rowOff>131099</xdr:rowOff>
    </xdr:from>
    <xdr:to>
      <xdr:col>6</xdr:col>
      <xdr:colOff>297528</xdr:colOff>
      <xdr:row>226</xdr:row>
      <xdr:rowOff>42430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ADE23DEA-17A1-46F3-9F70-A08D77DF5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28402</xdr:colOff>
      <xdr:row>231</xdr:row>
      <xdr:rowOff>3810</xdr:rowOff>
    </xdr:from>
    <xdr:to>
      <xdr:col>10</xdr:col>
      <xdr:colOff>325582</xdr:colOff>
      <xdr:row>244</xdr:row>
      <xdr:rowOff>45720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464820</xdr:colOff>
      <xdr:row>249</xdr:row>
      <xdr:rowOff>91440</xdr:rowOff>
    </xdr:from>
    <xdr:to>
      <xdr:col>11</xdr:col>
      <xdr:colOff>281940</xdr:colOff>
      <xdr:row>262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278</xdr:row>
      <xdr:rowOff>15240</xdr:rowOff>
    </xdr:from>
    <xdr:to>
      <xdr:col>5</xdr:col>
      <xdr:colOff>320040</xdr:colOff>
      <xdr:row>292</xdr:row>
      <xdr:rowOff>144780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76200</xdr:colOff>
      <xdr:row>269</xdr:row>
      <xdr:rowOff>156210</xdr:rowOff>
    </xdr:from>
    <xdr:to>
      <xdr:col>16</xdr:col>
      <xdr:colOff>533400</xdr:colOff>
      <xdr:row>291</xdr:row>
      <xdr:rowOff>83820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469309</xdr:colOff>
      <xdr:row>7</xdr:row>
      <xdr:rowOff>124097</xdr:rowOff>
    </xdr:from>
    <xdr:to>
      <xdr:col>10</xdr:col>
      <xdr:colOff>564843</xdr:colOff>
      <xdr:row>11</xdr:row>
      <xdr:rowOff>69983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3517309" y="1457597"/>
          <a:ext cx="4667534" cy="707886"/>
        </a:xfrm>
        <a:prstGeom prst="rect">
          <a:avLst/>
        </a:prstGeom>
        <a:solidFill>
          <a:srgbClr val="92D050"/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4000"/>
            <a:t>SENPA</a:t>
          </a:r>
        </a:p>
      </xdr:txBody>
    </xdr:sp>
    <xdr:clientData/>
  </xdr:twoCellAnchor>
  <xdr:twoCellAnchor>
    <xdr:from>
      <xdr:col>4</xdr:col>
      <xdr:colOff>372299</xdr:colOff>
      <xdr:row>11</xdr:row>
      <xdr:rowOff>57470</xdr:rowOff>
    </xdr:from>
    <xdr:to>
      <xdr:col>10</xdr:col>
      <xdr:colOff>661853</xdr:colOff>
      <xdr:row>14</xdr:row>
      <xdr:rowOff>158184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3550928" y="2093099"/>
          <a:ext cx="5057496" cy="65588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="1"/>
            <a:t>JULIO-SEPTIEMBRE 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293225</xdr:colOff>
      <xdr:row>6</xdr:row>
      <xdr:rowOff>59297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3" t="26309" r="13451" b="62534"/>
        <a:stretch>
          <a:fillRect/>
        </a:stretch>
      </xdr:blipFill>
      <xdr:spPr bwMode="auto">
        <a:xfrm>
          <a:off x="0" y="0"/>
          <a:ext cx="10961225" cy="1202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108857</xdr:colOff>
      <xdr:row>17</xdr:row>
      <xdr:rowOff>174173</xdr:rowOff>
    </xdr:from>
    <xdr:to>
      <xdr:col>17</xdr:col>
      <xdr:colOff>620486</xdr:colOff>
      <xdr:row>47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F91CB30-511E-4241-B3E0-A01C92172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352236</xdr:colOff>
      <xdr:row>26</xdr:row>
      <xdr:rowOff>79664</xdr:rowOff>
    </xdr:from>
    <xdr:to>
      <xdr:col>25</xdr:col>
      <xdr:colOff>740228</xdr:colOff>
      <xdr:row>44</xdr:row>
      <xdr:rowOff>43543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D275B60-39EF-45EF-B510-28F15FE2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354977</xdr:colOff>
      <xdr:row>11</xdr:row>
      <xdr:rowOff>37987</xdr:rowOff>
    </xdr:from>
    <xdr:to>
      <xdr:col>8</xdr:col>
      <xdr:colOff>365125</xdr:colOff>
      <xdr:row>14</xdr:row>
      <xdr:rowOff>145232</xdr:rowOff>
    </xdr:to>
    <xdr:sp macro="" textlink="">
      <xdr:nvSpPr>
        <xdr:cNvPr id="2" name="CuadroTexto 2"/>
        <xdr:cNvSpPr txBox="1">
          <a:spLocks noChangeArrowheads="1"/>
        </xdr:cNvSpPr>
      </xdr:nvSpPr>
      <xdr:spPr bwMode="auto">
        <a:xfrm>
          <a:off x="3463937" y="2049667"/>
          <a:ext cx="5930888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 2023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463551</xdr:colOff>
      <xdr:row>3</xdr:row>
      <xdr:rowOff>95250</xdr:rowOff>
    </xdr:to>
    <xdr:pic>
      <xdr:nvPicPr>
        <xdr:cNvPr id="3" name="2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58681</xdr:rowOff>
    </xdr:from>
    <xdr:to>
      <xdr:col>8</xdr:col>
      <xdr:colOff>365125</xdr:colOff>
      <xdr:row>9</xdr:row>
      <xdr:rowOff>74556</xdr:rowOff>
    </xdr:to>
    <xdr:sp macro="" textlink="">
      <xdr:nvSpPr>
        <xdr:cNvPr id="4" name="Título 1"/>
        <xdr:cNvSpPr txBox="1">
          <a:spLocks/>
        </xdr:cNvSpPr>
      </xdr:nvSpPr>
      <xdr:spPr>
        <a:xfrm>
          <a:off x="0" y="1011181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 fontScale="77500" lnSpcReduction="20000"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METROPOLITANO</a:t>
          </a:r>
        </a:p>
      </xdr:txBody>
    </xdr:sp>
    <xdr:clientData/>
  </xdr:twoCellAnchor>
  <xdr:twoCellAnchor>
    <xdr:from>
      <xdr:col>3</xdr:col>
      <xdr:colOff>381000</xdr:colOff>
      <xdr:row>20</xdr:row>
      <xdr:rowOff>137160</xdr:rowOff>
    </xdr:from>
    <xdr:to>
      <xdr:col>12</xdr:col>
      <xdr:colOff>369570</xdr:colOff>
      <xdr:row>47</xdr:row>
      <xdr:rowOff>116205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201334</xdr:colOff>
      <xdr:row>9</xdr:row>
      <xdr:rowOff>125578</xdr:rowOff>
    </xdr:from>
    <xdr:to>
      <xdr:col>8</xdr:col>
      <xdr:colOff>4138</xdr:colOff>
      <xdr:row>13</xdr:row>
      <xdr:rowOff>49943</xdr:rowOff>
    </xdr:to>
    <xdr:sp macro="" textlink="">
      <xdr:nvSpPr>
        <xdr:cNvPr id="2" name="CuadroTexto 3"/>
        <xdr:cNvSpPr txBox="1">
          <a:spLocks noChangeArrowheads="1"/>
        </xdr:cNvSpPr>
      </xdr:nvSpPr>
      <xdr:spPr bwMode="auto">
        <a:xfrm>
          <a:off x="201334" y="1771498"/>
          <a:ext cx="842102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 2023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311151</xdr:colOff>
      <xdr:row>3</xdr:row>
      <xdr:rowOff>95250</xdr:rowOff>
    </xdr:to>
    <xdr:pic>
      <xdr:nvPicPr>
        <xdr:cNvPr id="3" name="2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4855</xdr:rowOff>
    </xdr:from>
    <xdr:to>
      <xdr:col>8</xdr:col>
      <xdr:colOff>365125</xdr:colOff>
      <xdr:row>9</xdr:row>
      <xdr:rowOff>20730</xdr:rowOff>
    </xdr:to>
    <xdr:sp macro="" textlink="">
      <xdr:nvSpPr>
        <xdr:cNvPr id="4" name="Título 1"/>
        <xdr:cNvSpPr txBox="1">
          <a:spLocks/>
        </xdr:cNvSpPr>
      </xdr:nvSpPr>
      <xdr:spPr>
        <a:xfrm>
          <a:off x="0" y="957355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 fontScale="92500"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NORTE</a:t>
          </a:r>
        </a:p>
      </xdr:txBody>
    </xdr:sp>
    <xdr:clientData/>
  </xdr:twoCellAnchor>
  <xdr:twoCellAnchor>
    <xdr:from>
      <xdr:col>3</xdr:col>
      <xdr:colOff>510540</xdr:colOff>
      <xdr:row>19</xdr:row>
      <xdr:rowOff>60960</xdr:rowOff>
    </xdr:from>
    <xdr:to>
      <xdr:col>9</xdr:col>
      <xdr:colOff>442423</xdr:colOff>
      <xdr:row>40</xdr:row>
      <xdr:rowOff>153744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E40410F-5409-4A68-A8BB-1AEEE477A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245870</xdr:colOff>
      <xdr:row>9</xdr:row>
      <xdr:rowOff>181853</xdr:rowOff>
    </xdr:from>
    <xdr:to>
      <xdr:col>8</xdr:col>
      <xdr:colOff>48674</xdr:colOff>
      <xdr:row>13</xdr:row>
      <xdr:rowOff>106218</xdr:rowOff>
    </xdr:to>
    <xdr:sp macro="" textlink="">
      <xdr:nvSpPr>
        <xdr:cNvPr id="2" name="CuadroTexto 3"/>
        <xdr:cNvSpPr txBox="1">
          <a:spLocks noChangeArrowheads="1"/>
        </xdr:cNvSpPr>
      </xdr:nvSpPr>
      <xdr:spPr bwMode="auto">
        <a:xfrm>
          <a:off x="245870" y="1827773"/>
          <a:ext cx="897728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 2023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463551</xdr:colOff>
      <xdr:row>3</xdr:row>
      <xdr:rowOff>95250</xdr:rowOff>
    </xdr:to>
    <xdr:pic>
      <xdr:nvPicPr>
        <xdr:cNvPr id="3" name="2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4855</xdr:rowOff>
    </xdr:from>
    <xdr:to>
      <xdr:col>8</xdr:col>
      <xdr:colOff>365125</xdr:colOff>
      <xdr:row>9</xdr:row>
      <xdr:rowOff>20730</xdr:rowOff>
    </xdr:to>
    <xdr:sp macro="" textlink="">
      <xdr:nvSpPr>
        <xdr:cNvPr id="4" name="Título 1"/>
        <xdr:cNvSpPr txBox="1">
          <a:spLocks/>
        </xdr:cNvSpPr>
      </xdr:nvSpPr>
      <xdr:spPr>
        <a:xfrm>
          <a:off x="0" y="957355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SUR</a:t>
          </a:r>
        </a:p>
      </xdr:txBody>
    </xdr:sp>
    <xdr:clientData/>
  </xdr:twoCellAnchor>
  <xdr:twoCellAnchor>
    <xdr:from>
      <xdr:col>4</xdr:col>
      <xdr:colOff>0</xdr:colOff>
      <xdr:row>17</xdr:row>
      <xdr:rowOff>0</xdr:rowOff>
    </xdr:from>
    <xdr:to>
      <xdr:col>14</xdr:col>
      <xdr:colOff>184785</xdr:colOff>
      <xdr:row>35</xdr:row>
      <xdr:rowOff>154306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FE8390-7FE6-492B-A977-C6A0AB083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52388</xdr:rowOff>
    </xdr:from>
    <xdr:to>
      <xdr:col>8</xdr:col>
      <xdr:colOff>365125</xdr:colOff>
      <xdr:row>9</xdr:row>
      <xdr:rowOff>68263</xdr:rowOff>
    </xdr:to>
    <xdr:sp macro="" textlink="">
      <xdr:nvSpPr>
        <xdr:cNvPr id="2" name="Título 1"/>
        <xdr:cNvSpPr>
          <a:spLocks noGrp="1"/>
        </xdr:cNvSpPr>
      </xdr:nvSpPr>
      <xdr:spPr>
        <a:xfrm>
          <a:off x="0" y="1004888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="horz" wrap="square" lIns="91440" tIns="45720" rIns="91440" bIns="45720" rtlCol="0" anchor="b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/>
            <a:t>COMANDO CONJUNTO ESTE</a:t>
          </a:r>
        </a:p>
      </xdr:txBody>
    </xdr:sp>
    <xdr:clientData/>
  </xdr:twoCellAnchor>
  <xdr:twoCellAnchor>
    <xdr:from>
      <xdr:col>1</xdr:col>
      <xdr:colOff>178710</xdr:colOff>
      <xdr:row>11</xdr:row>
      <xdr:rowOff>25401</xdr:rowOff>
    </xdr:from>
    <xdr:to>
      <xdr:col>7</xdr:col>
      <xdr:colOff>547753</xdr:colOff>
      <xdr:row>14</xdr:row>
      <xdr:rowOff>132646</xdr:rowOff>
    </xdr:to>
    <xdr:sp macro="" textlink="">
      <xdr:nvSpPr>
        <xdr:cNvPr id="3" name="CuadroTexto 3"/>
        <xdr:cNvSpPr txBox="1">
          <a:spLocks noChangeArrowheads="1"/>
        </xdr:cNvSpPr>
      </xdr:nvSpPr>
      <xdr:spPr bwMode="auto">
        <a:xfrm>
          <a:off x="971190" y="2037081"/>
          <a:ext cx="5123923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 2023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463551</xdr:colOff>
      <xdr:row>3</xdr:row>
      <xdr:rowOff>95250</xdr:rowOff>
    </xdr:to>
    <xdr:pic>
      <xdr:nvPicPr>
        <xdr:cNvPr id="4" name="3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678180</xdr:colOff>
      <xdr:row>21</xdr:row>
      <xdr:rowOff>99060</xdr:rowOff>
    </xdr:from>
    <xdr:to>
      <xdr:col>14</xdr:col>
      <xdr:colOff>678180</xdr:colOff>
      <xdr:row>36</xdr:row>
      <xdr:rowOff>163830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657050</xdr:colOff>
      <xdr:row>0</xdr:row>
      <xdr:rowOff>0</xdr:rowOff>
    </xdr:from>
    <xdr:to>
      <xdr:col>6</xdr:col>
      <xdr:colOff>104950</xdr:colOff>
      <xdr:row>9</xdr:row>
      <xdr:rowOff>133745</xdr:rowOff>
    </xdr:to>
    <xdr:pic>
      <xdr:nvPicPr>
        <xdr:cNvPr id="2" name="1 Imagen" descr="LOGO PLAN SOCIAL FFAA-definitiv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9050" y="0"/>
          <a:ext cx="3257900" cy="1848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65046</xdr:rowOff>
    </xdr:from>
    <xdr:to>
      <xdr:col>8</xdr:col>
      <xdr:colOff>0</xdr:colOff>
      <xdr:row>14</xdr:row>
      <xdr:rowOff>139877</xdr:rowOff>
    </xdr:to>
    <xdr:sp macro="" textlink="">
      <xdr:nvSpPr>
        <xdr:cNvPr id="3" name="2 Rectángulo"/>
        <xdr:cNvSpPr/>
      </xdr:nvSpPr>
      <xdr:spPr>
        <a:xfrm>
          <a:off x="0" y="2160546"/>
          <a:ext cx="6096000" cy="64633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Aft>
              <a:spcPts val="0"/>
            </a:spcAft>
          </a:pPr>
          <a:r>
            <a:rPr lang="es-ES" b="1" kern="0">
              <a:latin typeface="Times New Roman" panose="02020603050405020304" pitchFamily="18" charset="0"/>
              <a:ea typeface="MS Mincho" panose="02020609040205080304" pitchFamily="49" charset="-128"/>
            </a:rPr>
            <a:t>DIRECCIÓN GENERAL DEL PLAN SOCIAL DE LAS FUERZAS ARMADAS</a:t>
          </a:r>
          <a:endParaRPr lang="es-DO" b="1" i="1" kern="0">
            <a:latin typeface="Times New Roman" panose="02020603050405020304" pitchFamily="18" charset="0"/>
            <a:ea typeface="MS Mincho" panose="02020609040205080304" pitchFamily="49" charset="-128"/>
          </a:endParaRPr>
        </a:p>
      </xdr:txBody>
    </xdr:sp>
    <xdr:clientData/>
  </xdr:twoCellAnchor>
  <xdr:twoCellAnchor>
    <xdr:from>
      <xdr:col>0</xdr:col>
      <xdr:colOff>445382</xdr:colOff>
      <xdr:row>14</xdr:row>
      <xdr:rowOff>139877</xdr:rowOff>
    </xdr:from>
    <xdr:to>
      <xdr:col>7</xdr:col>
      <xdr:colOff>316618</xdr:colOff>
      <xdr:row>18</xdr:row>
      <xdr:rowOff>64242</xdr:rowOff>
    </xdr:to>
    <xdr:sp macro="" textlink="">
      <xdr:nvSpPr>
        <xdr:cNvPr id="4" name="CuadroTexto 3"/>
        <xdr:cNvSpPr txBox="1">
          <a:spLocks noChangeArrowheads="1"/>
        </xdr:cNvSpPr>
      </xdr:nvSpPr>
      <xdr:spPr bwMode="auto">
        <a:xfrm>
          <a:off x="445382" y="2700197"/>
          <a:ext cx="541859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 2023</a:t>
          </a:r>
        </a:p>
      </xdr:txBody>
    </xdr:sp>
    <xdr:clientData/>
  </xdr:twoCellAnchor>
  <xdr:twoCellAnchor>
    <xdr:from>
      <xdr:col>0</xdr:col>
      <xdr:colOff>655320</xdr:colOff>
      <xdr:row>29</xdr:row>
      <xdr:rowOff>114300</xdr:rowOff>
    </xdr:from>
    <xdr:to>
      <xdr:col>8</xdr:col>
      <xdr:colOff>78105</xdr:colOff>
      <xdr:row>43</xdr:row>
      <xdr:rowOff>123825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630108</xdr:colOff>
      <xdr:row>10</xdr:row>
      <xdr:rowOff>43508</xdr:rowOff>
    </xdr:from>
    <xdr:to>
      <xdr:col>9</xdr:col>
      <xdr:colOff>261569</xdr:colOff>
      <xdr:row>16</xdr:row>
      <xdr:rowOff>165664</xdr:rowOff>
    </xdr:to>
    <xdr:sp macro="" textlink="">
      <xdr:nvSpPr>
        <xdr:cNvPr id="2" name="CuadroTexto 6"/>
        <xdr:cNvSpPr txBox="1">
          <a:spLocks noChangeArrowheads="1"/>
        </xdr:cNvSpPr>
      </xdr:nvSpPr>
      <xdr:spPr bwMode="auto">
        <a:xfrm>
          <a:off x="3007548" y="1872308"/>
          <a:ext cx="4386341" cy="1219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JULIO-SEPTIEMBREE 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129678</xdr:colOff>
      <xdr:row>10</xdr:row>
      <xdr:rowOff>43508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D9071944-D5B7-4081-92BB-72319A886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35678" cy="1948508"/>
        </a:xfrm>
        <a:prstGeom prst="rect">
          <a:avLst/>
        </a:prstGeom>
      </xdr:spPr>
    </xdr:pic>
    <xdr:clientData/>
  </xdr:twoCellAnchor>
  <xdr:twoCellAnchor>
    <xdr:from>
      <xdr:col>4</xdr:col>
      <xdr:colOff>678180</xdr:colOff>
      <xdr:row>17</xdr:row>
      <xdr:rowOff>152400</xdr:rowOff>
    </xdr:from>
    <xdr:to>
      <xdr:col>10</xdr:col>
      <xdr:colOff>506730</xdr:colOff>
      <xdr:row>34</xdr:row>
      <xdr:rowOff>45720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83820</xdr:rowOff>
    </xdr:from>
    <xdr:to>
      <xdr:col>7</xdr:col>
      <xdr:colOff>255887</xdr:colOff>
      <xdr:row>13</xdr:row>
      <xdr:rowOff>105156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3820"/>
          <a:ext cx="6554163" cy="2398776"/>
        </a:xfrm>
        <a:prstGeom prst="rect">
          <a:avLst/>
        </a:prstGeom>
      </xdr:spPr>
    </xdr:pic>
    <xdr:clientData/>
  </xdr:twoCellAnchor>
  <xdr:twoCellAnchor>
    <xdr:from>
      <xdr:col>0</xdr:col>
      <xdr:colOff>744309</xdr:colOff>
      <xdr:row>14</xdr:row>
      <xdr:rowOff>15240</xdr:rowOff>
    </xdr:from>
    <xdr:to>
      <xdr:col>6</xdr:col>
      <xdr:colOff>446335</xdr:colOff>
      <xdr:row>17</xdr:row>
      <xdr:rowOff>130797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744309" y="2536767"/>
          <a:ext cx="4440281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 SEPTIEMBRE</a:t>
          </a:r>
          <a:r>
            <a:rPr lang="es-DO" altLang="es-DO" sz="3600" baseline="0"/>
            <a:t> </a:t>
          </a:r>
          <a:r>
            <a:rPr lang="es-DO" altLang="es-DO" sz="3600"/>
            <a:t>2023</a:t>
          </a:r>
        </a:p>
      </xdr:txBody>
    </xdr:sp>
    <xdr:clientData/>
  </xdr:twoCellAnchor>
  <xdr:twoCellAnchor>
    <xdr:from>
      <xdr:col>1</xdr:col>
      <xdr:colOff>249382</xdr:colOff>
      <xdr:row>48</xdr:row>
      <xdr:rowOff>16164</xdr:rowOff>
    </xdr:from>
    <xdr:to>
      <xdr:col>4</xdr:col>
      <xdr:colOff>706582</xdr:colOff>
      <xdr:row>54</xdr:row>
      <xdr:rowOff>152400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039091" y="9049328"/>
          <a:ext cx="2826327" cy="1216890"/>
        </a:xfrm>
        <a:prstGeom prst="rect">
          <a:avLst/>
        </a:prstGeom>
        <a:ln w="19050">
          <a:solidFill>
            <a:srgbClr val="00206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DO" sz="1100" u="sng"/>
            <a:t>Leyenda</a:t>
          </a:r>
          <a:r>
            <a:rPr lang="es-DO" sz="1100" u="sng" baseline="0"/>
            <a:t>:</a:t>
          </a:r>
        </a:p>
        <a:p>
          <a:pPr algn="l"/>
          <a:r>
            <a:rPr lang="es-DO" sz="1100" baseline="0"/>
            <a:t>M: masculino</a:t>
          </a:r>
        </a:p>
        <a:p>
          <a:pPr algn="l"/>
          <a:r>
            <a:rPr lang="es-DO" sz="1100" baseline="0"/>
            <a:t>F: femenino</a:t>
          </a:r>
        </a:p>
        <a:p>
          <a:pPr algn="l"/>
          <a:r>
            <a:rPr lang="es-DO" sz="1100" baseline="0"/>
            <a:t>T: Total de ambos sexos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229639</xdr:colOff>
      <xdr:row>0</xdr:row>
      <xdr:rowOff>0</xdr:rowOff>
    </xdr:from>
    <xdr:to>
      <xdr:col>5</xdr:col>
      <xdr:colOff>164061</xdr:colOff>
      <xdr:row>10</xdr:row>
      <xdr:rowOff>90053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3639" y="0"/>
          <a:ext cx="2220422" cy="19950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141499</xdr:rowOff>
    </xdr:from>
    <xdr:to>
      <xdr:col>7</xdr:col>
      <xdr:colOff>393700</xdr:colOff>
      <xdr:row>17</xdr:row>
      <xdr:rowOff>151024</xdr:rowOff>
    </xdr:to>
    <xdr:pic>
      <xdr:nvPicPr>
        <xdr:cNvPr id="3" name="tabl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36999"/>
          <a:ext cx="5727700" cy="1152525"/>
        </a:xfrm>
        <a:prstGeom prst="rect">
          <a:avLst/>
        </a:prstGeom>
      </xdr:spPr>
    </xdr:pic>
    <xdr:clientData/>
  </xdr:twoCellAnchor>
  <xdr:twoCellAnchor>
    <xdr:from>
      <xdr:col>2</xdr:col>
      <xdr:colOff>162467</xdr:colOff>
      <xdr:row>19</xdr:row>
      <xdr:rowOff>117987</xdr:rowOff>
    </xdr:from>
    <xdr:to>
      <xdr:col>6</xdr:col>
      <xdr:colOff>78832</xdr:colOff>
      <xdr:row>22</xdr:row>
      <xdr:rowOff>37360</xdr:rowOff>
    </xdr:to>
    <xdr:sp macro="" textlink="">
      <xdr:nvSpPr>
        <xdr:cNvPr id="4" name="CuadroTexto 5"/>
        <xdr:cNvSpPr txBox="1">
          <a:spLocks noChangeArrowheads="1"/>
        </xdr:cNvSpPr>
      </xdr:nvSpPr>
      <xdr:spPr bwMode="auto">
        <a:xfrm>
          <a:off x="1747427" y="3592707"/>
          <a:ext cx="3086285" cy="46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2400" b="1"/>
            <a:t>A SEPTIEMBRE 2023</a:t>
          </a:r>
        </a:p>
      </xdr:txBody>
    </xdr:sp>
    <xdr:clientData/>
  </xdr:twoCellAnchor>
  <xdr:twoCellAnchor>
    <xdr:from>
      <xdr:col>0</xdr:col>
      <xdr:colOff>9525</xdr:colOff>
      <xdr:row>111</xdr:row>
      <xdr:rowOff>123825</xdr:rowOff>
    </xdr:from>
    <xdr:to>
      <xdr:col>4</xdr:col>
      <xdr:colOff>320040</xdr:colOff>
      <xdr:row>128</xdr:row>
      <xdr:rowOff>66675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E40936-0435-45B1-92C6-CB2F1CA39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609600</xdr:colOff>
      <xdr:row>114</xdr:row>
      <xdr:rowOff>104775</xdr:rowOff>
    </xdr:from>
    <xdr:to>
      <xdr:col>9</xdr:col>
      <xdr:colOff>609600</xdr:colOff>
      <xdr:row>133</xdr:row>
      <xdr:rowOff>47625</xdr:rowOff>
    </xdr:to>
    <xdr:graphicFrame macro="">
      <xdr:nvGraphicFramePr>
        <xdr:cNvPr id="15" name="Gráfico 1">
          <a:extLst>
            <a:ext uri="{FF2B5EF4-FFF2-40B4-BE49-F238E27FC236}">
              <a16:creationId xmlns:a16="http://schemas.microsoft.com/office/drawing/2014/main" id="{38E40936-0435-45B1-92C6-CB2F1CA39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91</xdr:row>
      <xdr:rowOff>123825</xdr:rowOff>
    </xdr:from>
    <xdr:to>
      <xdr:col>5</xdr:col>
      <xdr:colOff>15240</xdr:colOff>
      <xdr:row>108</xdr:row>
      <xdr:rowOff>12384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46A33E9-0201-44DA-A686-C5F17607E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636270</xdr:colOff>
      <xdr:row>78</xdr:row>
      <xdr:rowOff>70485</xdr:rowOff>
    </xdr:from>
    <xdr:to>
      <xdr:col>14</xdr:col>
      <xdr:colOff>198120</xdr:colOff>
      <xdr:row>100</xdr:row>
      <xdr:rowOff>6669</xdr:rowOff>
    </xdr:to>
    <xdr:graphicFrame macro="">
      <xdr:nvGraphicFramePr>
        <xdr:cNvPr id="17" name="Gráfico 1">
          <a:extLst>
            <a:ext uri="{FF2B5EF4-FFF2-40B4-BE49-F238E27FC236}">
              <a16:creationId xmlns:a16="http://schemas.microsoft.com/office/drawing/2014/main" id="{D46A33E9-0201-44DA-A686-C5F17607E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136072</xdr:colOff>
      <xdr:row>46</xdr:row>
      <xdr:rowOff>81643</xdr:rowOff>
    </xdr:from>
    <xdr:to>
      <xdr:col>14</xdr:col>
      <xdr:colOff>571500</xdr:colOff>
      <xdr:row>69</xdr:row>
      <xdr:rowOff>63955</xdr:rowOff>
    </xdr:to>
    <xdr:graphicFrame macro="">
      <xdr:nvGraphicFramePr>
        <xdr:cNvPr id="18" name="Gráfico 1">
          <a:extLst>
            <a:ext uri="{FF2B5EF4-FFF2-40B4-BE49-F238E27FC236}">
              <a16:creationId xmlns:a16="http://schemas.microsoft.com/office/drawing/2014/main" id="{007FB16B-A298-41FF-92AF-C12B3EB17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49</xdr:row>
      <xdr:rowOff>85723</xdr:rowOff>
    </xdr:from>
    <xdr:to>
      <xdr:col>5</xdr:col>
      <xdr:colOff>394607</xdr:colOff>
      <xdr:row>72</xdr:row>
      <xdr:rowOff>81642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7FB16B-A298-41FF-92AF-C12B3EB17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136072</xdr:colOff>
      <xdr:row>46</xdr:row>
      <xdr:rowOff>81643</xdr:rowOff>
    </xdr:from>
    <xdr:to>
      <xdr:col>14</xdr:col>
      <xdr:colOff>571500</xdr:colOff>
      <xdr:row>69</xdr:row>
      <xdr:rowOff>63955</xdr:rowOff>
    </xdr:to>
    <xdr:graphicFrame macro="">
      <xdr:nvGraphicFramePr>
        <xdr:cNvPr id="20" name="Gráfico 1">
          <a:extLst>
            <a:ext uri="{FF2B5EF4-FFF2-40B4-BE49-F238E27FC236}">
              <a16:creationId xmlns:a16="http://schemas.microsoft.com/office/drawing/2014/main" id="{007FB16B-A298-41FF-92AF-C12B3EB17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116321</xdr:rowOff>
    </xdr:from>
    <xdr:to>
      <xdr:col>9</xdr:col>
      <xdr:colOff>91439</xdr:colOff>
      <xdr:row>16</xdr:row>
      <xdr:rowOff>27651</xdr:rowOff>
    </xdr:to>
    <xdr:pic>
      <xdr:nvPicPr>
        <xdr:cNvPr id="2" name="tabl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21321"/>
          <a:ext cx="6949439" cy="1054330"/>
        </a:xfrm>
        <a:prstGeom prst="rect">
          <a:avLst/>
        </a:prstGeom>
      </xdr:spPr>
    </xdr:pic>
    <xdr:clientData/>
  </xdr:twoCellAnchor>
  <xdr:twoCellAnchor>
    <xdr:from>
      <xdr:col>1</xdr:col>
      <xdr:colOff>632460</xdr:colOff>
      <xdr:row>16</xdr:row>
      <xdr:rowOff>166530</xdr:rowOff>
    </xdr:from>
    <xdr:to>
      <xdr:col>7</xdr:col>
      <xdr:colOff>312419</xdr:colOff>
      <xdr:row>20</xdr:row>
      <xdr:rowOff>28314</xdr:rowOff>
    </xdr:to>
    <xdr:sp macro="" textlink="">
      <xdr:nvSpPr>
        <xdr:cNvPr id="3" name="CuadroTexto 5"/>
        <xdr:cNvSpPr txBox="1">
          <a:spLocks noChangeArrowheads="1"/>
        </xdr:cNvSpPr>
      </xdr:nvSpPr>
      <xdr:spPr bwMode="auto">
        <a:xfrm>
          <a:off x="1424940" y="3092610"/>
          <a:ext cx="4434839" cy="593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200" b="1"/>
            <a:t>A SEPTIEMBRE 2023</a:t>
          </a:r>
        </a:p>
      </xdr:txBody>
    </xdr:sp>
    <xdr:clientData/>
  </xdr:twoCellAnchor>
  <xdr:twoCellAnchor editAs="oneCell">
    <xdr:from>
      <xdr:col>3</xdr:col>
      <xdr:colOff>69258</xdr:colOff>
      <xdr:row>0</xdr:row>
      <xdr:rowOff>0</xdr:rowOff>
    </xdr:from>
    <xdr:to>
      <xdr:col>5</xdr:col>
      <xdr:colOff>611852</xdr:colOff>
      <xdr:row>9</xdr:row>
      <xdr:rowOff>167942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5258" y="0"/>
          <a:ext cx="2066594" cy="1882442"/>
        </a:xfrm>
        <a:prstGeom prst="rect">
          <a:avLst/>
        </a:prstGeom>
        <a:noFill/>
      </xdr:spPr>
    </xdr:pic>
    <xdr:clientData/>
  </xdr:twoCellAnchor>
  <xdr:twoCellAnchor>
    <xdr:from>
      <xdr:col>18</xdr:col>
      <xdr:colOff>442848</xdr:colOff>
      <xdr:row>108</xdr:row>
      <xdr:rowOff>63953</xdr:rowOff>
    </xdr:from>
    <xdr:to>
      <xdr:col>25</xdr:col>
      <xdr:colOff>687777</xdr:colOff>
      <xdr:row>125</xdr:row>
      <xdr:rowOff>163286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1F747A30-F11C-4E24-8157-26395DA10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638175</xdr:colOff>
      <xdr:row>24</xdr:row>
      <xdr:rowOff>95250</xdr:rowOff>
    </xdr:from>
    <xdr:to>
      <xdr:col>11</xdr:col>
      <xdr:colOff>245969</xdr:colOff>
      <xdr:row>44</xdr:row>
      <xdr:rowOff>185738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E4ABBB6-0416-44AF-A313-B87E298B0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242047</xdr:colOff>
      <xdr:row>66</xdr:row>
      <xdr:rowOff>0</xdr:rowOff>
    </xdr:from>
    <xdr:to>
      <xdr:col>11</xdr:col>
      <xdr:colOff>251012</xdr:colOff>
      <xdr:row>83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6813136-51C7-4D48-92FF-F8EDB044B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555812</xdr:colOff>
      <xdr:row>67</xdr:row>
      <xdr:rowOff>63441</xdr:rowOff>
    </xdr:from>
    <xdr:to>
      <xdr:col>21</xdr:col>
      <xdr:colOff>515471</xdr:colOff>
      <xdr:row>91</xdr:row>
      <xdr:rowOff>116542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9ED9CA57-C05A-4AAA-8E2E-F698519E3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421820</xdr:colOff>
      <xdr:row>108</xdr:row>
      <xdr:rowOff>122466</xdr:rowOff>
    </xdr:from>
    <xdr:to>
      <xdr:col>17</xdr:col>
      <xdr:colOff>745670</xdr:colOff>
      <xdr:row>132</xdr:row>
      <xdr:rowOff>2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1688CF79-2D87-459D-A11D-C3E7B9CB9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442848</xdr:colOff>
      <xdr:row>108</xdr:row>
      <xdr:rowOff>63953</xdr:rowOff>
    </xdr:from>
    <xdr:to>
      <xdr:col>25</xdr:col>
      <xdr:colOff>687777</xdr:colOff>
      <xdr:row>125</xdr:row>
      <xdr:rowOff>163286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1F747A30-F11C-4E24-8157-26395DA10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34898</xdr:colOff>
      <xdr:row>155</xdr:row>
      <xdr:rowOff>168487</xdr:rowOff>
    </xdr:from>
    <xdr:to>
      <xdr:col>19</xdr:col>
      <xdr:colOff>484414</xdr:colOff>
      <xdr:row>175</xdr:row>
      <xdr:rowOff>179614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830CBAB1-9AEC-4E17-B401-EB304B256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39461</xdr:colOff>
      <xdr:row>155</xdr:row>
      <xdr:rowOff>24492</xdr:rowOff>
    </xdr:from>
    <xdr:to>
      <xdr:col>10</xdr:col>
      <xdr:colOff>534761</xdr:colOff>
      <xdr:row>169</xdr:row>
      <xdr:rowOff>119742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4AE757D8-AA0A-48D3-A935-3596526DE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70756</xdr:colOff>
      <xdr:row>201</xdr:row>
      <xdr:rowOff>126546</xdr:rowOff>
    </xdr:from>
    <xdr:to>
      <xdr:col>11</xdr:col>
      <xdr:colOff>435428</xdr:colOff>
      <xdr:row>216</xdr:row>
      <xdr:rowOff>21772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8CEFA3C6-7644-49B1-9E7E-954DBEC71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262076</xdr:colOff>
      <xdr:row>206</xdr:row>
      <xdr:rowOff>179433</xdr:rowOff>
    </xdr:from>
    <xdr:to>
      <xdr:col>22</xdr:col>
      <xdr:colOff>243376</xdr:colOff>
      <xdr:row>221</xdr:row>
      <xdr:rowOff>65132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23E5C47B-3765-48B9-9A94-042C8BC49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377128</xdr:colOff>
      <xdr:row>13</xdr:row>
      <xdr:rowOff>41464</xdr:rowOff>
    </xdr:from>
    <xdr:to>
      <xdr:col>14</xdr:col>
      <xdr:colOff>402886</xdr:colOff>
      <xdr:row>16</xdr:row>
      <xdr:rowOff>142178</xdr:rowOff>
    </xdr:to>
    <xdr:sp macro="" textlink="">
      <xdr:nvSpPr>
        <xdr:cNvPr id="2" name="CuadroTexto 2"/>
        <xdr:cNvSpPr txBox="1">
          <a:spLocks noChangeArrowheads="1"/>
        </xdr:cNvSpPr>
      </xdr:nvSpPr>
      <xdr:spPr bwMode="auto">
        <a:xfrm>
          <a:off x="5830871" y="2447207"/>
          <a:ext cx="697084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="1"/>
            <a:t>JULIO-SEPTIEMBRE</a:t>
          </a:r>
          <a:r>
            <a:rPr lang="es-DO" altLang="es-DO" sz="3600" b="1" baseline="0"/>
            <a:t> </a:t>
          </a:r>
          <a:r>
            <a:rPr lang="es-DO" altLang="es-DO" sz="3600" b="1"/>
            <a:t> 2023</a:t>
          </a:r>
        </a:p>
      </xdr:txBody>
    </xdr:sp>
    <xdr:clientData/>
  </xdr:twoCellAnchor>
  <xdr:twoCellAnchor editAs="oneCell">
    <xdr:from>
      <xdr:col>2</xdr:col>
      <xdr:colOff>0</xdr:colOff>
      <xdr:row>3</xdr:row>
      <xdr:rowOff>0</xdr:rowOff>
    </xdr:from>
    <xdr:to>
      <xdr:col>16</xdr:col>
      <xdr:colOff>58356</xdr:colOff>
      <xdr:row>13</xdr:row>
      <xdr:rowOff>41464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9924015" cy="1946464"/>
        </a:xfrm>
        <a:prstGeom prst="rect">
          <a:avLst/>
        </a:prstGeom>
      </xdr:spPr>
    </xdr:pic>
    <xdr:clientData/>
  </xdr:twoCellAnchor>
  <xdr:twoCellAnchor>
    <xdr:from>
      <xdr:col>11</xdr:col>
      <xdr:colOff>272144</xdr:colOff>
      <xdr:row>27</xdr:row>
      <xdr:rowOff>160564</xdr:rowOff>
    </xdr:from>
    <xdr:to>
      <xdr:col>15</xdr:col>
      <xdr:colOff>339635</xdr:colOff>
      <xdr:row>42</xdr:row>
      <xdr:rowOff>46264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43543</xdr:colOff>
      <xdr:row>65</xdr:row>
      <xdr:rowOff>124386</xdr:rowOff>
    </xdr:from>
    <xdr:to>
      <xdr:col>4</xdr:col>
      <xdr:colOff>328749</xdr:colOff>
      <xdr:row>81</xdr:row>
      <xdr:rowOff>142635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412056</xdr:colOff>
      <xdr:row>65</xdr:row>
      <xdr:rowOff>87085</xdr:rowOff>
    </xdr:from>
    <xdr:to>
      <xdr:col>13</xdr:col>
      <xdr:colOff>72037</xdr:colOff>
      <xdr:row>80</xdr:row>
      <xdr:rowOff>150478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96</xdr:row>
      <xdr:rowOff>109146</xdr:rowOff>
    </xdr:from>
    <xdr:to>
      <xdr:col>6</xdr:col>
      <xdr:colOff>609600</xdr:colOff>
      <xdr:row>111</xdr:row>
      <xdr:rowOff>109145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706867</xdr:colOff>
      <xdr:row>95</xdr:row>
      <xdr:rowOff>17033</xdr:rowOff>
    </xdr:from>
    <xdr:to>
      <xdr:col>13</xdr:col>
      <xdr:colOff>497094</xdr:colOff>
      <xdr:row>107</xdr:row>
      <xdr:rowOff>17032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521970</xdr:colOff>
      <xdr:row>117</xdr:row>
      <xdr:rowOff>0</xdr:rowOff>
    </xdr:from>
    <xdr:to>
      <xdr:col>10</xdr:col>
      <xdr:colOff>518160</xdr:colOff>
      <xdr:row>134</xdr:row>
      <xdr:rowOff>167640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387584</xdr:colOff>
      <xdr:row>9</xdr:row>
      <xdr:rowOff>35396</xdr:rowOff>
    </xdr:from>
    <xdr:to>
      <xdr:col>11</xdr:col>
      <xdr:colOff>39052</xdr:colOff>
      <xdr:row>12</xdr:row>
      <xdr:rowOff>142641</xdr:rowOff>
    </xdr:to>
    <xdr:sp macro="" textlink="">
      <xdr:nvSpPr>
        <xdr:cNvPr id="2" name="CuadroTexto 3"/>
        <xdr:cNvSpPr txBox="1">
          <a:spLocks noChangeArrowheads="1"/>
        </xdr:cNvSpPr>
      </xdr:nvSpPr>
      <xdr:spPr bwMode="auto">
        <a:xfrm>
          <a:off x="2765024" y="1681316"/>
          <a:ext cx="5991308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</a:t>
          </a:r>
          <a:r>
            <a:rPr lang="es-DO" altLang="es-DO" sz="3600" baseline="0"/>
            <a:t> </a:t>
          </a:r>
          <a:r>
            <a:rPr lang="es-DO" altLang="es-DO" sz="3600"/>
            <a:t>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395287</xdr:colOff>
      <xdr:row>8</xdr:row>
      <xdr:rowOff>86948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01287" cy="16109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77321</xdr:rowOff>
    </xdr:from>
    <xdr:to>
      <xdr:col>7</xdr:col>
      <xdr:colOff>548640</xdr:colOff>
      <xdr:row>53</xdr:row>
      <xdr:rowOff>38100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536537</xdr:colOff>
      <xdr:row>18</xdr:row>
      <xdr:rowOff>20843</xdr:rowOff>
    </xdr:from>
    <xdr:to>
      <xdr:col>10</xdr:col>
      <xdr:colOff>784411</xdr:colOff>
      <xdr:row>30</xdr:row>
      <xdr:rowOff>174811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42728</xdr:colOff>
      <xdr:row>0</xdr:row>
      <xdr:rowOff>0</xdr:rowOff>
    </xdr:from>
    <xdr:to>
      <xdr:col>6</xdr:col>
      <xdr:colOff>183118</xdr:colOff>
      <xdr:row>9</xdr:row>
      <xdr:rowOff>171242</xdr:rowOff>
    </xdr:to>
    <xdr:pic>
      <xdr:nvPicPr>
        <xdr:cNvPr id="2" name="1 Imagen" descr="logo ministerio de SALUD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28728" y="0"/>
          <a:ext cx="2426390" cy="18857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46056</xdr:rowOff>
    </xdr:from>
    <xdr:to>
      <xdr:col>9</xdr:col>
      <xdr:colOff>387894</xdr:colOff>
      <xdr:row>12</xdr:row>
      <xdr:rowOff>126721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A6A74F89-055B-4FE7-9512-1ED9CD455ADB}"/>
            </a:ext>
          </a:extLst>
        </xdr:cNvPr>
        <xdr:cNvSpPr/>
      </xdr:nvSpPr>
      <xdr:spPr>
        <a:xfrm>
          <a:off x="0" y="1951056"/>
          <a:ext cx="7245894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DO" sz="2400" b="1">
              <a:solidFill>
                <a:srgbClr val="000000"/>
              </a:solidFill>
              <a:latin typeface="Arial" panose="020B0604020202020204" pitchFamily="34" charset="0"/>
            </a:rPr>
            <a:t> CENTRO DE SALUD MINISTERIO DE DEFENSA</a:t>
          </a:r>
          <a:r>
            <a:rPr lang="es-DO" sz="2400"/>
            <a:t> </a:t>
          </a:r>
        </a:p>
      </xdr:txBody>
    </xdr:sp>
    <xdr:clientData/>
  </xdr:twoCellAnchor>
  <xdr:twoCellAnchor>
    <xdr:from>
      <xdr:col>2</xdr:col>
      <xdr:colOff>75128</xdr:colOff>
      <xdr:row>13</xdr:row>
      <xdr:rowOff>1535</xdr:rowOff>
    </xdr:from>
    <xdr:to>
      <xdr:col>7</xdr:col>
      <xdr:colOff>312766</xdr:colOff>
      <xdr:row>15</xdr:row>
      <xdr:rowOff>166433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37FC5493-139D-4541-91D8-5CA127CF1886}"/>
            </a:ext>
          </a:extLst>
        </xdr:cNvPr>
        <xdr:cNvSpPr txBox="1"/>
      </xdr:nvSpPr>
      <xdr:spPr>
        <a:xfrm>
          <a:off x="1660088" y="2378975"/>
          <a:ext cx="4200038" cy="530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DO" sz="2800" b="1"/>
            <a:t>JULIO-SEPTIEMBRE 2023</a:t>
          </a:r>
          <a:endParaRPr lang="en-US" sz="2800" b="1"/>
        </a:p>
      </xdr:txBody>
    </xdr:sp>
    <xdr:clientData/>
  </xdr:twoCellAnchor>
  <xdr:twoCellAnchor>
    <xdr:from>
      <xdr:col>0</xdr:col>
      <xdr:colOff>0</xdr:colOff>
      <xdr:row>22</xdr:row>
      <xdr:rowOff>170330</xdr:rowOff>
    </xdr:from>
    <xdr:to>
      <xdr:col>5</xdr:col>
      <xdr:colOff>552450</xdr:colOff>
      <xdr:row>37</xdr:row>
      <xdr:rowOff>56030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C68D1C5-D81C-4601-A1BB-F8232798F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94969</xdr:colOff>
      <xdr:row>21</xdr:row>
      <xdr:rowOff>41797</xdr:rowOff>
    </xdr:from>
    <xdr:to>
      <xdr:col>13</xdr:col>
      <xdr:colOff>608647</xdr:colOff>
      <xdr:row>34</xdr:row>
      <xdr:rowOff>143996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EB639C8-B786-4BFE-A73B-FB3254B88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688522</xdr:colOff>
      <xdr:row>48</xdr:row>
      <xdr:rowOff>5442</xdr:rowOff>
    </xdr:from>
    <xdr:to>
      <xdr:col>8</xdr:col>
      <xdr:colOff>557893</xdr:colOff>
      <xdr:row>62</xdr:row>
      <xdr:rowOff>108856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102</xdr:row>
      <xdr:rowOff>182426</xdr:rowOff>
    </xdr:from>
    <xdr:to>
      <xdr:col>5</xdr:col>
      <xdr:colOff>740228</xdr:colOff>
      <xdr:row>118</xdr:row>
      <xdr:rowOff>179250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AD0A171-392C-40A7-88E1-8BA1F92F3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496784</xdr:colOff>
      <xdr:row>102</xdr:row>
      <xdr:rowOff>145638</xdr:rowOff>
    </xdr:from>
    <xdr:to>
      <xdr:col>18</xdr:col>
      <xdr:colOff>493320</xdr:colOff>
      <xdr:row>126</xdr:row>
      <xdr:rowOff>89065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BAC5E9D-D092-4690-BB38-1AEABCEC4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606425</xdr:colOff>
      <xdr:row>0</xdr:row>
      <xdr:rowOff>0</xdr:rowOff>
    </xdr:from>
    <xdr:to>
      <xdr:col>10</xdr:col>
      <xdr:colOff>255905</xdr:colOff>
      <xdr:row>8</xdr:row>
      <xdr:rowOff>0</xdr:rowOff>
    </xdr:to>
    <xdr:pic>
      <xdr:nvPicPr>
        <xdr:cNvPr id="2" name="Picture 2" descr="http://www.hospitalcentral.mil.do/images/Heade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" y="0"/>
          <a:ext cx="9144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147637</xdr:rowOff>
    </xdr:from>
    <xdr:to>
      <xdr:col>14</xdr:col>
      <xdr:colOff>361950</xdr:colOff>
      <xdr:row>15</xdr:row>
      <xdr:rowOff>119062</xdr:rowOff>
    </xdr:to>
    <xdr:sp macro="" textlink="">
      <xdr:nvSpPr>
        <xdr:cNvPr id="3" name="Título 1"/>
        <xdr:cNvSpPr txBox="1">
          <a:spLocks/>
        </xdr:cNvSpPr>
      </xdr:nvSpPr>
      <xdr:spPr>
        <a:xfrm>
          <a:off x="0" y="1671637"/>
          <a:ext cx="11029950" cy="13049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  <a:p>
          <a:pPr algn="ctr" fontAlgn="auto">
            <a:spcAft>
              <a:spcPts val="0"/>
            </a:spcAft>
            <a:defRPr/>
          </a:pPr>
          <a:r>
            <a:rPr lang="es-DO" sz="4000">
              <a:solidFill>
                <a:schemeClr val="tx1"/>
              </a:solidFill>
            </a:rPr>
            <a:t>HOSPITAL CENTRAL DE LAS FUERZAS ARMADAS</a:t>
          </a:r>
        </a:p>
        <a:p>
          <a:pPr algn="ctr" fontAlgn="auto">
            <a:spcAft>
              <a:spcPts val="0"/>
            </a:spcAft>
            <a:defRPr/>
          </a:pPr>
          <a:r>
            <a:rPr lang="es-DO" sz="4000">
              <a:solidFill>
                <a:schemeClr val="tx1"/>
              </a:solidFill>
            </a:rPr>
            <a:t>RESUMEN ESTADÍSTICO</a:t>
          </a:r>
          <a:r>
            <a:rPr lang="es-ES">
              <a:solidFill>
                <a:schemeClr val="tx1"/>
              </a:solidFill>
            </a:rPr>
            <a:t/>
          </a:r>
          <a:br>
            <a:rPr lang="es-ES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519962</xdr:colOff>
      <xdr:row>16</xdr:row>
      <xdr:rowOff>76199</xdr:rowOff>
    </xdr:from>
    <xdr:to>
      <xdr:col>10</xdr:col>
      <xdr:colOff>603988</xdr:colOff>
      <xdr:row>20</xdr:row>
      <xdr:rowOff>564</xdr:rowOff>
    </xdr:to>
    <xdr:sp macro="" textlink="">
      <xdr:nvSpPr>
        <xdr:cNvPr id="4" name="CuadroTexto 1"/>
        <xdr:cNvSpPr txBox="1">
          <a:spLocks noChangeArrowheads="1"/>
        </xdr:cNvSpPr>
      </xdr:nvSpPr>
      <xdr:spPr bwMode="auto">
        <a:xfrm>
          <a:off x="2897402" y="3002279"/>
          <a:ext cx="56313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 2023</a:t>
          </a:r>
        </a:p>
      </xdr:txBody>
    </xdr:sp>
    <xdr:clientData/>
  </xdr:twoCellAnchor>
  <xdr:twoCellAnchor>
    <xdr:from>
      <xdr:col>3</xdr:col>
      <xdr:colOff>707571</xdr:colOff>
      <xdr:row>26</xdr:row>
      <xdr:rowOff>149678</xdr:rowOff>
    </xdr:from>
    <xdr:to>
      <xdr:col>13</xdr:col>
      <xdr:colOff>13606</xdr:colOff>
      <xdr:row>42</xdr:row>
      <xdr:rowOff>176892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37557941-A98C-46C8-9D2F-B4C9AF83B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87675</xdr:colOff>
      <xdr:row>68</xdr:row>
      <xdr:rowOff>182090</xdr:rowOff>
    </xdr:from>
    <xdr:to>
      <xdr:col>1</xdr:col>
      <xdr:colOff>509496</xdr:colOff>
      <xdr:row>97</xdr:row>
      <xdr:rowOff>63088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3383F02C-D315-4FB0-BB27-520696E48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714077</xdr:colOff>
      <xdr:row>71</xdr:row>
      <xdr:rowOff>46580</xdr:rowOff>
    </xdr:from>
    <xdr:to>
      <xdr:col>5</xdr:col>
      <xdr:colOff>347704</xdr:colOff>
      <xdr:row>89</xdr:row>
      <xdr:rowOff>155282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9A1A45EF-538D-4A49-91B7-5CD70DD37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192937</xdr:colOff>
      <xdr:row>55</xdr:row>
      <xdr:rowOff>25284</xdr:rowOff>
    </xdr:from>
    <xdr:to>
      <xdr:col>14</xdr:col>
      <xdr:colOff>275234</xdr:colOff>
      <xdr:row>70</xdr:row>
      <xdr:rowOff>132284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E27EA303-C0AE-403E-8BB1-541D7CBBB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123</xdr:row>
      <xdr:rowOff>152400</xdr:rowOff>
    </xdr:from>
    <xdr:to>
      <xdr:col>5</xdr:col>
      <xdr:colOff>9525</xdr:colOff>
      <xdr:row>135</xdr:row>
      <xdr:rowOff>38100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921B8FD7-4E51-42FD-8A0A-C6DFD3F33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333375</xdr:colOff>
      <xdr:row>142</xdr:row>
      <xdr:rowOff>28575</xdr:rowOff>
    </xdr:from>
    <xdr:to>
      <xdr:col>7</xdr:col>
      <xdr:colOff>161925</xdr:colOff>
      <xdr:row>156</xdr:row>
      <xdr:rowOff>104775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477412E4-C732-4620-8581-59F180AC2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754084</xdr:colOff>
      <xdr:row>169</xdr:row>
      <xdr:rowOff>21771</xdr:rowOff>
    </xdr:from>
    <xdr:to>
      <xdr:col>18</xdr:col>
      <xdr:colOff>385948</xdr:colOff>
      <xdr:row>185</xdr:row>
      <xdr:rowOff>107417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2F6EFFCC-9892-4693-B6BC-87A69B960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747695</xdr:colOff>
      <xdr:row>171</xdr:row>
      <xdr:rowOff>153171</xdr:rowOff>
    </xdr:from>
    <xdr:to>
      <xdr:col>11</xdr:col>
      <xdr:colOff>453982</xdr:colOff>
      <xdr:row>185</xdr:row>
      <xdr:rowOff>183427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CCDA127-EA8A-4069-9802-D8901D2EE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38733</xdr:colOff>
      <xdr:row>174</xdr:row>
      <xdr:rowOff>5143</xdr:rowOff>
    </xdr:from>
    <xdr:to>
      <xdr:col>6</xdr:col>
      <xdr:colOff>72351</xdr:colOff>
      <xdr:row>188</xdr:row>
      <xdr:rowOff>81343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000C215-2901-4B47-84AB-B45DFB4D5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782954</xdr:colOff>
      <xdr:row>192</xdr:row>
      <xdr:rowOff>60960</xdr:rowOff>
    </xdr:from>
    <xdr:to>
      <xdr:col>10</xdr:col>
      <xdr:colOff>792479</xdr:colOff>
      <xdr:row>205</xdr:row>
      <xdr:rowOff>156210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DF006326-3EA5-4E50-BF94-E6D09414D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76200</xdr:colOff>
      <xdr:row>225</xdr:row>
      <xdr:rowOff>57150</xdr:rowOff>
    </xdr:from>
    <xdr:to>
      <xdr:col>12</xdr:col>
      <xdr:colOff>731520</xdr:colOff>
      <xdr:row>244</xdr:row>
      <xdr:rowOff>91440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FAE9CA28-0064-4A8B-9A46-4659BF626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400051</xdr:colOff>
      <xdr:row>257</xdr:row>
      <xdr:rowOff>76199</xdr:rowOff>
    </xdr:from>
    <xdr:to>
      <xdr:col>10</xdr:col>
      <xdr:colOff>365761</xdr:colOff>
      <xdr:row>275</xdr:row>
      <xdr:rowOff>22860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450C6197-2A77-4539-B3A3-C5DAECFD6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457200</xdr:colOff>
      <xdr:row>288</xdr:row>
      <xdr:rowOff>123825</xdr:rowOff>
    </xdr:from>
    <xdr:to>
      <xdr:col>9</xdr:col>
      <xdr:colOff>752474</xdr:colOff>
      <xdr:row>304</xdr:row>
      <xdr:rowOff>9525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64341A57-C054-45FE-8929-80EFD4D64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742950</xdr:colOff>
      <xdr:row>342</xdr:row>
      <xdr:rowOff>95250</xdr:rowOff>
    </xdr:from>
    <xdr:to>
      <xdr:col>9</xdr:col>
      <xdr:colOff>742950</xdr:colOff>
      <xdr:row>356</xdr:row>
      <xdr:rowOff>160020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A66F27B-9016-4610-A25D-2D1F2DB72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572092</xdr:colOff>
      <xdr:row>18</xdr:row>
      <xdr:rowOff>1481</xdr:rowOff>
    </xdr:from>
    <xdr:to>
      <xdr:col>9</xdr:col>
      <xdr:colOff>507451</xdr:colOff>
      <xdr:row>21</xdr:row>
      <xdr:rowOff>108726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2157052" y="3293321"/>
          <a:ext cx="5482719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 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648158</xdr:colOff>
      <xdr:row>10</xdr:row>
      <xdr:rowOff>43266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92158" cy="1948266"/>
        </a:xfrm>
        <a:prstGeom prst="rect">
          <a:avLst/>
        </a:prstGeom>
      </xdr:spPr>
    </xdr:pic>
    <xdr:clientData/>
  </xdr:twoCellAnchor>
  <xdr:twoCellAnchor>
    <xdr:from>
      <xdr:col>2</xdr:col>
      <xdr:colOff>572092</xdr:colOff>
      <xdr:row>12</xdr:row>
      <xdr:rowOff>80208</xdr:rowOff>
    </xdr:from>
    <xdr:to>
      <xdr:col>9</xdr:col>
      <xdr:colOff>507451</xdr:colOff>
      <xdr:row>15</xdr:row>
      <xdr:rowOff>155039</xdr:rowOff>
    </xdr:to>
    <xdr:sp macro="" textlink="">
      <xdr:nvSpPr>
        <xdr:cNvPr id="4" name="CuadroTexto 1"/>
        <xdr:cNvSpPr txBox="1">
          <a:spLocks noChangeArrowheads="1"/>
        </xdr:cNvSpPr>
      </xdr:nvSpPr>
      <xdr:spPr bwMode="auto">
        <a:xfrm>
          <a:off x="2096092" y="2366208"/>
          <a:ext cx="5269359" cy="646331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>
              <a:solidFill>
                <a:schemeClr val="bg1"/>
              </a:solidFill>
            </a:rPr>
            <a:t>RESUMEN ESTADÍSTICO</a:t>
          </a:r>
        </a:p>
      </xdr:txBody>
    </xdr:sp>
    <xdr:clientData/>
  </xdr:twoCellAnchor>
  <xdr:twoCellAnchor>
    <xdr:from>
      <xdr:col>5</xdr:col>
      <xdr:colOff>475288</xdr:colOff>
      <xdr:row>23</xdr:row>
      <xdr:rowOff>68994</xdr:rowOff>
    </xdr:from>
    <xdr:to>
      <xdr:col>18</xdr:col>
      <xdr:colOff>40822</xdr:colOff>
      <xdr:row>57</xdr:row>
      <xdr:rowOff>68035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2BBC0E98-48D9-4609-B326-A0FD99EEF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78</xdr:row>
      <xdr:rowOff>36739</xdr:rowOff>
    </xdr:from>
    <xdr:to>
      <xdr:col>7</xdr:col>
      <xdr:colOff>87086</xdr:colOff>
      <xdr:row>101</xdr:row>
      <xdr:rowOff>114844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10CF583F-7066-40FA-B620-BDD8C3AE0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12791</xdr:colOff>
      <xdr:row>77</xdr:row>
      <xdr:rowOff>110218</xdr:rowOff>
    </xdr:from>
    <xdr:to>
      <xdr:col>14</xdr:col>
      <xdr:colOff>442505</xdr:colOff>
      <xdr:row>97</xdr:row>
      <xdr:rowOff>165848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4B41D3B6-4880-452B-A999-2D18868D5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449036</xdr:colOff>
      <xdr:row>123</xdr:row>
      <xdr:rowOff>47007</xdr:rowOff>
    </xdr:from>
    <xdr:to>
      <xdr:col>3</xdr:col>
      <xdr:colOff>1197429</xdr:colOff>
      <xdr:row>133</xdr:row>
      <xdr:rowOff>128650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8E2EC98-791D-46DF-9D15-42507E7C2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371351</xdr:colOff>
      <xdr:row>121</xdr:row>
      <xdr:rowOff>184807</xdr:rowOff>
    </xdr:from>
    <xdr:to>
      <xdr:col>11</xdr:col>
      <xdr:colOff>167243</xdr:colOff>
      <xdr:row>135</xdr:row>
      <xdr:rowOff>35129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DFC98E16-7DA3-4AE9-9A2F-EBE98EC2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1599456</xdr:colOff>
      <xdr:row>121</xdr:row>
      <xdr:rowOff>51461</xdr:rowOff>
    </xdr:from>
    <xdr:to>
      <xdr:col>6</xdr:col>
      <xdr:colOff>559129</xdr:colOff>
      <xdr:row>134</xdr:row>
      <xdr:rowOff>116775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CAF3D37B-8767-4692-848E-17C508B19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569595</xdr:colOff>
      <xdr:row>138</xdr:row>
      <xdr:rowOff>120015</xdr:rowOff>
    </xdr:from>
    <xdr:to>
      <xdr:col>8</xdr:col>
      <xdr:colOff>569595</xdr:colOff>
      <xdr:row>152</xdr:row>
      <xdr:rowOff>13335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530F60F0-D5AB-480A-B555-BB16AE0B8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172</xdr:row>
      <xdr:rowOff>57150</xdr:rowOff>
    </xdr:from>
    <xdr:to>
      <xdr:col>6</xdr:col>
      <xdr:colOff>0</xdr:colOff>
      <xdr:row>186</xdr:row>
      <xdr:rowOff>133350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A77ED47-3955-487B-BBD6-F47BA801F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313764</xdr:colOff>
      <xdr:row>162</xdr:row>
      <xdr:rowOff>169207</xdr:rowOff>
    </xdr:from>
    <xdr:to>
      <xdr:col>11</xdr:col>
      <xdr:colOff>560292</xdr:colOff>
      <xdr:row>177</xdr:row>
      <xdr:rowOff>54907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ECF18D63-8B1A-493A-A3E5-02143F645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200</xdr:row>
      <xdr:rowOff>157162</xdr:rowOff>
    </xdr:from>
    <xdr:to>
      <xdr:col>5</xdr:col>
      <xdr:colOff>128587</xdr:colOff>
      <xdr:row>215</xdr:row>
      <xdr:rowOff>42862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F2752A-FDCC-450B-BE2A-117CDDE38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625931</xdr:colOff>
      <xdr:row>235</xdr:row>
      <xdr:rowOff>29936</xdr:rowOff>
    </xdr:from>
    <xdr:to>
      <xdr:col>19</xdr:col>
      <xdr:colOff>625931</xdr:colOff>
      <xdr:row>249</xdr:row>
      <xdr:rowOff>146957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3D9DF483-CD76-4772-9409-C70DC972D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337703</xdr:colOff>
      <xdr:row>231</xdr:row>
      <xdr:rowOff>53438</xdr:rowOff>
    </xdr:from>
    <xdr:to>
      <xdr:col>12</xdr:col>
      <xdr:colOff>337703</xdr:colOff>
      <xdr:row>245</xdr:row>
      <xdr:rowOff>7173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8C477F7-7FB7-45B2-978E-ACA17605A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82922</xdr:colOff>
      <xdr:row>232</xdr:row>
      <xdr:rowOff>65928</xdr:rowOff>
    </xdr:from>
    <xdr:to>
      <xdr:col>5</xdr:col>
      <xdr:colOff>130547</xdr:colOff>
      <xdr:row>254</xdr:row>
      <xdr:rowOff>58084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8179EA7C-0943-45E8-80FA-FBC621D1B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687160</xdr:colOff>
      <xdr:row>268</xdr:row>
      <xdr:rowOff>125186</xdr:rowOff>
    </xdr:from>
    <xdr:to>
      <xdr:col>11</xdr:col>
      <xdr:colOff>687160</xdr:colOff>
      <xdr:row>280</xdr:row>
      <xdr:rowOff>160565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9A631E2F-D4AB-45B1-91BD-B1315B4AB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428531</xdr:colOff>
      <xdr:row>9</xdr:row>
      <xdr:rowOff>134937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2732" r="6970" b="33936"/>
        <a:stretch>
          <a:fillRect/>
        </a:stretch>
      </xdr:blipFill>
      <xdr:spPr bwMode="auto">
        <a:xfrm>
          <a:off x="0" y="0"/>
          <a:ext cx="10726737" cy="1849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405306</xdr:colOff>
      <xdr:row>10</xdr:row>
      <xdr:rowOff>110087</xdr:rowOff>
    </xdr:from>
    <xdr:to>
      <xdr:col>10</xdr:col>
      <xdr:colOff>415433</xdr:colOff>
      <xdr:row>14</xdr:row>
      <xdr:rowOff>48795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4735259" y="1903028"/>
          <a:ext cx="55323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</a:t>
          </a:r>
          <a:r>
            <a:rPr lang="es-DO" altLang="es-DO" sz="3600" baseline="0"/>
            <a:t> </a:t>
          </a:r>
          <a:r>
            <a:rPr lang="es-DO" altLang="es-DO" sz="3600"/>
            <a:t>2023</a:t>
          </a:r>
        </a:p>
      </xdr:txBody>
    </xdr:sp>
    <xdr:clientData/>
  </xdr:twoCellAnchor>
  <xdr:twoCellAnchor>
    <xdr:from>
      <xdr:col>8</xdr:col>
      <xdr:colOff>645459</xdr:colOff>
      <xdr:row>19</xdr:row>
      <xdr:rowOff>80682</xdr:rowOff>
    </xdr:from>
    <xdr:to>
      <xdr:col>14</xdr:col>
      <xdr:colOff>438375</xdr:colOff>
      <xdr:row>34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537210</xdr:colOff>
      <xdr:row>47</xdr:row>
      <xdr:rowOff>87630</xdr:rowOff>
    </xdr:from>
    <xdr:to>
      <xdr:col>8</xdr:col>
      <xdr:colOff>354330</xdr:colOff>
      <xdr:row>60</xdr:row>
      <xdr:rowOff>87630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82</xdr:row>
      <xdr:rowOff>97155</xdr:rowOff>
    </xdr:from>
    <xdr:to>
      <xdr:col>3</xdr:col>
      <xdr:colOff>220980</xdr:colOff>
      <xdr:row>97</xdr:row>
      <xdr:rowOff>125730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462355</xdr:colOff>
      <xdr:row>82</xdr:row>
      <xdr:rowOff>164390</xdr:rowOff>
    </xdr:from>
    <xdr:to>
      <xdr:col>8</xdr:col>
      <xdr:colOff>517600</xdr:colOff>
      <xdr:row>97</xdr:row>
      <xdr:rowOff>137496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30480</xdr:colOff>
      <xdr:row>108</xdr:row>
      <xdr:rowOff>57150</xdr:rowOff>
    </xdr:from>
    <xdr:to>
      <xdr:col>8</xdr:col>
      <xdr:colOff>640080</xdr:colOff>
      <xdr:row>116</xdr:row>
      <xdr:rowOff>278130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632460</xdr:colOff>
      <xdr:row>126</xdr:row>
      <xdr:rowOff>133350</xdr:rowOff>
    </xdr:from>
    <xdr:to>
      <xdr:col>8</xdr:col>
      <xdr:colOff>449580</xdr:colOff>
      <xdr:row>141</xdr:row>
      <xdr:rowOff>133350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107047</xdr:rowOff>
    </xdr:from>
    <xdr:to>
      <xdr:col>14</xdr:col>
      <xdr:colOff>361950</xdr:colOff>
      <xdr:row>21</xdr:row>
      <xdr:rowOff>126097</xdr:rowOff>
    </xdr:to>
    <xdr:sp macro="" textlink="">
      <xdr:nvSpPr>
        <xdr:cNvPr id="2" name="Título 1"/>
        <xdr:cNvSpPr txBox="1">
          <a:spLocks/>
        </xdr:cNvSpPr>
      </xdr:nvSpPr>
      <xdr:spPr>
        <a:xfrm>
          <a:off x="0" y="2012047"/>
          <a:ext cx="11029950" cy="2114550"/>
        </a:xfrm>
        <a:prstGeom prst="rect">
          <a:avLst/>
        </a:prstGeom>
        <a:solidFill>
          <a:schemeClr val="accent4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DO" sz="4000"/>
            <a:t> CUERPO ESPECIALIZADO EN SEGURIDAD DEL METRO (CESMET)</a:t>
          </a:r>
          <a:r>
            <a:rPr lang="es-ES"/>
            <a:t/>
          </a:r>
          <a:br>
            <a:rPr lang="es-ES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endParaRPr lang="es-ES" sz="4000"/>
        </a:p>
      </xdr:txBody>
    </xdr:sp>
    <xdr:clientData/>
  </xdr:twoCellAnchor>
  <xdr:twoCellAnchor editAs="oneCell">
    <xdr:from>
      <xdr:col>5</xdr:col>
      <xdr:colOff>638175</xdr:colOff>
      <xdr:row>0</xdr:row>
      <xdr:rowOff>0</xdr:rowOff>
    </xdr:from>
    <xdr:to>
      <xdr:col>8</xdr:col>
      <xdr:colOff>485775</xdr:colOff>
      <xdr:row>8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0"/>
          <a:ext cx="21336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464440</xdr:colOff>
      <xdr:row>23</xdr:row>
      <xdr:rowOff>80744</xdr:rowOff>
    </xdr:from>
    <xdr:to>
      <xdr:col>10</xdr:col>
      <xdr:colOff>484552</xdr:colOff>
      <xdr:row>27</xdr:row>
      <xdr:rowOff>5109</xdr:rowOff>
    </xdr:to>
    <xdr:sp macro="" textlink="">
      <xdr:nvSpPr>
        <xdr:cNvPr id="4" name="CuadroTexto 5"/>
        <xdr:cNvSpPr txBox="1">
          <a:spLocks noChangeArrowheads="1"/>
        </xdr:cNvSpPr>
      </xdr:nvSpPr>
      <xdr:spPr bwMode="auto">
        <a:xfrm>
          <a:off x="4571620" y="4286984"/>
          <a:ext cx="6359952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 2023</a:t>
          </a:r>
        </a:p>
      </xdr:txBody>
    </xdr:sp>
    <xdr:clientData/>
  </xdr:twoCellAnchor>
  <xdr:twoCellAnchor>
    <xdr:from>
      <xdr:col>3</xdr:col>
      <xdr:colOff>63361</xdr:colOff>
      <xdr:row>31</xdr:row>
      <xdr:rowOff>0</xdr:rowOff>
    </xdr:from>
    <xdr:to>
      <xdr:col>11</xdr:col>
      <xdr:colOff>638175</xdr:colOff>
      <xdr:row>56</xdr:row>
      <xdr:rowOff>161925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56726A8-CD4C-4DD5-8125-F3E126C0C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175767</xdr:colOff>
      <xdr:row>8</xdr:row>
      <xdr:rowOff>180819</xdr:rowOff>
    </xdr:from>
    <xdr:to>
      <xdr:col>10</xdr:col>
      <xdr:colOff>478293</xdr:colOff>
      <xdr:row>12</xdr:row>
      <xdr:rowOff>105184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3002787" y="1643859"/>
          <a:ext cx="58498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</a:t>
          </a:r>
          <a:r>
            <a:rPr lang="es-DO" altLang="es-DO" sz="3600" baseline="0"/>
            <a:t> </a:t>
          </a:r>
          <a:r>
            <a:rPr lang="es-DO" altLang="es-DO" sz="3600"/>
            <a:t>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434693</xdr:colOff>
      <xdr:row>8</xdr:row>
      <xdr:rowOff>180819</xdr:rowOff>
    </xdr:to>
    <xdr:pic>
      <xdr:nvPicPr>
        <xdr:cNvPr id="3" name="Picture 2" descr="http://www.cesfront.mil.do/images/imagenes/logo-header-cefron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88368" cy="171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693420</xdr:colOff>
      <xdr:row>18</xdr:row>
      <xdr:rowOff>118110</xdr:rowOff>
    </xdr:from>
    <xdr:to>
      <xdr:col>9</xdr:col>
      <xdr:colOff>518160</xdr:colOff>
      <xdr:row>29</xdr:row>
      <xdr:rowOff>118110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224118</xdr:colOff>
      <xdr:row>38</xdr:row>
      <xdr:rowOff>11206</xdr:rowOff>
    </xdr:from>
    <xdr:to>
      <xdr:col>6</xdr:col>
      <xdr:colOff>700368</xdr:colOff>
      <xdr:row>59</xdr:row>
      <xdr:rowOff>115981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182880</xdr:colOff>
      <xdr:row>34</xdr:row>
      <xdr:rowOff>0</xdr:rowOff>
    </xdr:from>
    <xdr:to>
      <xdr:col>19</xdr:col>
      <xdr:colOff>624840</xdr:colOff>
      <xdr:row>82</xdr:row>
      <xdr:rowOff>137160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276225</xdr:colOff>
      <xdr:row>77</xdr:row>
      <xdr:rowOff>171450</xdr:rowOff>
    </xdr:from>
    <xdr:to>
      <xdr:col>7</xdr:col>
      <xdr:colOff>38100</xdr:colOff>
      <xdr:row>99</xdr:row>
      <xdr:rowOff>85725</xdr:rowOff>
    </xdr:to>
    <xdr:graphicFrame macro="">
      <xdr:nvGraphicFramePr>
        <xdr:cNvPr id="17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548640</xdr:colOff>
      <xdr:row>137</xdr:row>
      <xdr:rowOff>118110</xdr:rowOff>
    </xdr:from>
    <xdr:to>
      <xdr:col>8</xdr:col>
      <xdr:colOff>365760</xdr:colOff>
      <xdr:row>150</xdr:row>
      <xdr:rowOff>118110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163</xdr:row>
      <xdr:rowOff>80010</xdr:rowOff>
    </xdr:from>
    <xdr:to>
      <xdr:col>5</xdr:col>
      <xdr:colOff>110490</xdr:colOff>
      <xdr:row>181</xdr:row>
      <xdr:rowOff>133350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677757</xdr:colOff>
      <xdr:row>11</xdr:row>
      <xdr:rowOff>18539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9207" cy="2114039"/>
        </a:xfrm>
        <a:prstGeom prst="rect">
          <a:avLst/>
        </a:prstGeom>
      </xdr:spPr>
    </xdr:pic>
    <xdr:clientData/>
  </xdr:twoCellAnchor>
  <xdr:twoCellAnchor>
    <xdr:from>
      <xdr:col>2</xdr:col>
      <xdr:colOff>502883</xdr:colOff>
      <xdr:row>11</xdr:row>
      <xdr:rowOff>18539</xdr:rowOff>
    </xdr:from>
    <xdr:to>
      <xdr:col>9</xdr:col>
      <xdr:colOff>599870</xdr:colOff>
      <xdr:row>14</xdr:row>
      <xdr:rowOff>125784</xdr:rowOff>
    </xdr:to>
    <xdr:sp macro="" textlink="">
      <xdr:nvSpPr>
        <xdr:cNvPr id="3" name="CuadroTexto 5"/>
        <xdr:cNvSpPr txBox="1">
          <a:spLocks noChangeArrowheads="1"/>
        </xdr:cNvSpPr>
      </xdr:nvSpPr>
      <xdr:spPr bwMode="auto">
        <a:xfrm>
          <a:off x="3040343" y="2030219"/>
          <a:ext cx="5644347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JULIO-SEPTIMEBRE 2023</a:t>
          </a:r>
        </a:p>
      </xdr:txBody>
    </xdr:sp>
    <xdr:clientData/>
  </xdr:twoCellAnchor>
  <xdr:twoCellAnchor>
    <xdr:from>
      <xdr:col>3</xdr:col>
      <xdr:colOff>381000</xdr:colOff>
      <xdr:row>20</xdr:row>
      <xdr:rowOff>125730</xdr:rowOff>
    </xdr:from>
    <xdr:to>
      <xdr:col>9</xdr:col>
      <xdr:colOff>205740</xdr:colOff>
      <xdr:row>33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99060</xdr:colOff>
      <xdr:row>43</xdr:row>
      <xdr:rowOff>41910</xdr:rowOff>
    </xdr:from>
    <xdr:to>
      <xdr:col>9</xdr:col>
      <xdr:colOff>472440</xdr:colOff>
      <xdr:row>59</xdr:row>
      <xdr:rowOff>45720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114300</xdr:colOff>
      <xdr:row>70</xdr:row>
      <xdr:rowOff>0</xdr:rowOff>
    </xdr:from>
    <xdr:to>
      <xdr:col>9</xdr:col>
      <xdr:colOff>335280</xdr:colOff>
      <xdr:row>86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388620</xdr:colOff>
      <xdr:row>92</xdr:row>
      <xdr:rowOff>19050</xdr:rowOff>
    </xdr:from>
    <xdr:to>
      <xdr:col>11</xdr:col>
      <xdr:colOff>396240</xdr:colOff>
      <xdr:row>111</xdr:row>
      <xdr:rowOff>129540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116541</xdr:rowOff>
    </xdr:from>
    <xdr:to>
      <xdr:col>23</xdr:col>
      <xdr:colOff>98611</xdr:colOff>
      <xdr:row>17</xdr:row>
      <xdr:rowOff>170329</xdr:rowOff>
    </xdr:to>
    <xdr:sp macro="" textlink="">
      <xdr:nvSpPr>
        <xdr:cNvPr id="2" name="Título 1"/>
        <xdr:cNvSpPr txBox="1">
          <a:spLocks/>
        </xdr:cNvSpPr>
      </xdr:nvSpPr>
      <xdr:spPr>
        <a:xfrm>
          <a:off x="0" y="1192306"/>
          <a:ext cx="18243176" cy="2026023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2000" b="1"/>
            <a:t/>
          </a:r>
          <a:br>
            <a:rPr lang="es-ES" sz="2000" b="1"/>
          </a:br>
          <a:r>
            <a:rPr lang="es-ES" sz="2000" b="1"/>
            <a:t/>
          </a:r>
          <a:br>
            <a:rPr lang="es-ES" sz="2000" b="1"/>
          </a:br>
          <a:r>
            <a:rPr lang="es-ES" sz="2000" b="1"/>
            <a:t/>
          </a:r>
          <a:br>
            <a:rPr lang="es-ES" sz="2000" b="1"/>
          </a:br>
          <a:r>
            <a:rPr lang="es-ES" sz="2000" b="1"/>
            <a:t/>
          </a:r>
          <a:br>
            <a:rPr lang="es-ES" sz="2000" b="1"/>
          </a:br>
          <a:r>
            <a:rPr lang="es-ES" sz="2400" b="1">
              <a:latin typeface="+mj-lt"/>
            </a:rPr>
            <a:t>CUERPO ESPECIALIZADO EN SEGURIDAD AEROPORTUARIA Y DE LA AVIACIÓN CIVIL </a:t>
          </a:r>
        </a:p>
        <a:p>
          <a:pPr algn="ctr" fontAlgn="auto">
            <a:spcAft>
              <a:spcPts val="0"/>
            </a:spcAft>
            <a:defRPr/>
          </a:pPr>
          <a:r>
            <a:rPr lang="es-ES" sz="2400" b="1">
              <a:latin typeface="+mj-lt"/>
            </a:rPr>
            <a:t>(CESAC</a:t>
          </a:r>
          <a:endParaRPr lang="es-ES" sz="2000" b="1"/>
        </a:p>
      </xdr:txBody>
    </xdr:sp>
    <xdr:clientData/>
  </xdr:twoCellAnchor>
  <xdr:twoCellAnchor editAs="oneCell">
    <xdr:from>
      <xdr:col>5</xdr:col>
      <xdr:colOff>183355</xdr:colOff>
      <xdr:row>0</xdr:row>
      <xdr:rowOff>0</xdr:rowOff>
    </xdr:from>
    <xdr:to>
      <xdr:col>7</xdr:col>
      <xdr:colOff>744070</xdr:colOff>
      <xdr:row>11</xdr:row>
      <xdr:rowOff>34112</xdr:rowOff>
    </xdr:to>
    <xdr:pic>
      <xdr:nvPicPr>
        <xdr:cNvPr id="3" name="Picture 4" descr="Descripción: Medalla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4" t="-19019" r="-484" b="-17580"/>
        <a:stretch>
          <a:fillRect/>
        </a:stretch>
      </xdr:blipFill>
      <xdr:spPr bwMode="auto">
        <a:xfrm>
          <a:off x="4127826" y="0"/>
          <a:ext cx="2138503" cy="2006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409708</xdr:colOff>
      <xdr:row>22</xdr:row>
      <xdr:rowOff>21124</xdr:rowOff>
    </xdr:from>
    <xdr:to>
      <xdr:col>11</xdr:col>
      <xdr:colOff>44314</xdr:colOff>
      <xdr:row>25</xdr:row>
      <xdr:rowOff>139127</xdr:rowOff>
    </xdr:to>
    <xdr:sp macro="" textlink="">
      <xdr:nvSpPr>
        <xdr:cNvPr id="4" name="CuadroTexto 1"/>
        <xdr:cNvSpPr txBox="1">
          <a:spLocks noChangeArrowheads="1"/>
        </xdr:cNvSpPr>
      </xdr:nvSpPr>
      <xdr:spPr bwMode="auto">
        <a:xfrm>
          <a:off x="1987496" y="3965595"/>
          <a:ext cx="6734653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 2023</a:t>
          </a:r>
        </a:p>
      </xdr:txBody>
    </xdr:sp>
    <xdr:clientData/>
  </xdr:twoCellAnchor>
  <xdr:twoCellAnchor>
    <xdr:from>
      <xdr:col>0</xdr:col>
      <xdr:colOff>67235</xdr:colOff>
      <xdr:row>43</xdr:row>
      <xdr:rowOff>15014</xdr:rowOff>
    </xdr:from>
    <xdr:to>
      <xdr:col>5</xdr:col>
      <xdr:colOff>128195</xdr:colOff>
      <xdr:row>58</xdr:row>
      <xdr:rowOff>10980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55709</xdr:colOff>
      <xdr:row>33</xdr:row>
      <xdr:rowOff>43033</xdr:rowOff>
    </xdr:from>
    <xdr:to>
      <xdr:col>12</xdr:col>
      <xdr:colOff>107577</xdr:colOff>
      <xdr:row>48</xdr:row>
      <xdr:rowOff>54430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217011</xdr:colOff>
      <xdr:row>41</xdr:row>
      <xdr:rowOff>22378</xdr:rowOff>
    </xdr:from>
    <xdr:to>
      <xdr:col>20</xdr:col>
      <xdr:colOff>37908</xdr:colOff>
      <xdr:row>56</xdr:row>
      <xdr:rowOff>57182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646111</xdr:colOff>
      <xdr:row>0</xdr:row>
      <xdr:rowOff>1</xdr:rowOff>
    </xdr:from>
    <xdr:to>
      <xdr:col>6</xdr:col>
      <xdr:colOff>678181</xdr:colOff>
      <xdr:row>12</xdr:row>
      <xdr:rowOff>20309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3551" y="1"/>
          <a:ext cx="2409510" cy="221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83821</xdr:rowOff>
    </xdr:from>
    <xdr:to>
      <xdr:col>16</xdr:col>
      <xdr:colOff>220980</xdr:colOff>
      <xdr:row>22</xdr:row>
      <xdr:rowOff>152401</xdr:rowOff>
    </xdr:to>
    <xdr:sp macro="" textlink="">
      <xdr:nvSpPr>
        <xdr:cNvPr id="11" name="Título 1"/>
        <xdr:cNvSpPr txBox="1">
          <a:spLocks/>
        </xdr:cNvSpPr>
      </xdr:nvSpPr>
      <xdr:spPr>
        <a:xfrm>
          <a:off x="0" y="2278381"/>
          <a:ext cx="12900660" cy="1897380"/>
        </a:xfrm>
        <a:prstGeom prst="rect">
          <a:avLst/>
        </a:prstGeom>
        <a:solidFill>
          <a:schemeClr val="accent4"/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3600" b="1"/>
            <a:t/>
          </a:r>
          <a:br>
            <a:rPr lang="es-ES" sz="3600" b="1"/>
          </a:br>
          <a:r>
            <a:rPr lang="es-ES" sz="3600" b="1"/>
            <a:t/>
          </a:r>
          <a:br>
            <a:rPr lang="es-ES" sz="3600" b="1"/>
          </a:br>
          <a:r>
            <a:rPr lang="es-DO" sz="4000"/>
            <a:t>CUERPO ESPECIALIZADO DE CONTROL DE COMBUSTIBLES (CECCOM)</a:t>
          </a:r>
          <a:r>
            <a:rPr lang="es-ES" sz="4000" b="1"/>
            <a:t/>
          </a:r>
          <a:br>
            <a:rPr lang="es-ES" sz="4000" b="1"/>
          </a:br>
          <a:r>
            <a:rPr lang="es-ES" sz="3600" b="1"/>
            <a:t/>
          </a:r>
          <a:br>
            <a:rPr lang="es-ES" sz="3600" b="1"/>
          </a:br>
          <a:endParaRPr lang="es-ES" sz="3600" b="1"/>
        </a:p>
      </xdr:txBody>
    </xdr:sp>
    <xdr:clientData/>
  </xdr:twoCellAnchor>
  <xdr:twoCellAnchor>
    <xdr:from>
      <xdr:col>2</xdr:col>
      <xdr:colOff>219075</xdr:colOff>
      <xdr:row>27</xdr:row>
      <xdr:rowOff>133350</xdr:rowOff>
    </xdr:from>
    <xdr:to>
      <xdr:col>9</xdr:col>
      <xdr:colOff>663023</xdr:colOff>
      <xdr:row>31</xdr:row>
      <xdr:rowOff>57715</xdr:rowOff>
    </xdr:to>
    <xdr:sp macro="" textlink="">
      <xdr:nvSpPr>
        <xdr:cNvPr id="13" name="CuadroTexto 6"/>
        <xdr:cNvSpPr txBox="1">
          <a:spLocks noChangeArrowheads="1"/>
        </xdr:cNvSpPr>
      </xdr:nvSpPr>
      <xdr:spPr bwMode="auto">
        <a:xfrm>
          <a:off x="1804035" y="5071110"/>
          <a:ext cx="5991308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 2023</a:t>
          </a:r>
        </a:p>
      </xdr:txBody>
    </xdr:sp>
    <xdr:clientData/>
  </xdr:twoCellAnchor>
  <xdr:twoCellAnchor>
    <xdr:from>
      <xdr:col>4</xdr:col>
      <xdr:colOff>0</xdr:colOff>
      <xdr:row>32</xdr:row>
      <xdr:rowOff>0</xdr:rowOff>
    </xdr:from>
    <xdr:to>
      <xdr:col>11</xdr:col>
      <xdr:colOff>312420</xdr:colOff>
      <xdr:row>48</xdr:row>
      <xdr:rowOff>95250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EEF5F4D-C768-4F3E-9E56-EEB3D00E8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182880</xdr:colOff>
      <xdr:row>51</xdr:row>
      <xdr:rowOff>137160</xdr:rowOff>
    </xdr:from>
    <xdr:to>
      <xdr:col>10</xdr:col>
      <xdr:colOff>327660</xdr:colOff>
      <xdr:row>65</xdr:row>
      <xdr:rowOff>1906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34A9FC6-38DA-44E7-B154-8824CB6D2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68580</xdr:colOff>
      <xdr:row>70</xdr:row>
      <xdr:rowOff>152400</xdr:rowOff>
    </xdr:from>
    <xdr:to>
      <xdr:col>10</xdr:col>
      <xdr:colOff>717233</xdr:colOff>
      <xdr:row>80</xdr:row>
      <xdr:rowOff>146685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AE0655C-6A68-4A0E-ACB0-80FF013B5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289560</xdr:colOff>
      <xdr:row>89</xdr:row>
      <xdr:rowOff>60960</xdr:rowOff>
    </xdr:from>
    <xdr:to>
      <xdr:col>10</xdr:col>
      <xdr:colOff>758190</xdr:colOff>
      <xdr:row>103</xdr:row>
      <xdr:rowOff>152400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C9ECAB5-65AE-4F77-BD22-646F99363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298449</xdr:colOff>
      <xdr:row>0</xdr:row>
      <xdr:rowOff>0</xdr:rowOff>
    </xdr:from>
    <xdr:to>
      <xdr:col>7</xdr:col>
      <xdr:colOff>619124</xdr:colOff>
      <xdr:row>17</xdr:row>
      <xdr:rowOff>153988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449" y="0"/>
          <a:ext cx="2606675" cy="339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</xdr:row>
      <xdr:rowOff>127081</xdr:rowOff>
    </xdr:from>
    <xdr:to>
      <xdr:col>12</xdr:col>
      <xdr:colOff>155575</xdr:colOff>
      <xdr:row>24</xdr:row>
      <xdr:rowOff>125493</xdr:rowOff>
    </xdr:to>
    <xdr:sp macro="" textlink="">
      <xdr:nvSpPr>
        <xdr:cNvPr id="3" name="Título 1"/>
        <xdr:cNvSpPr txBox="1">
          <a:spLocks/>
        </xdr:cNvSpPr>
      </xdr:nvSpPr>
      <xdr:spPr>
        <a:xfrm>
          <a:off x="0" y="3556081"/>
          <a:ext cx="9299575" cy="1141412"/>
        </a:xfrm>
        <a:prstGeom prst="rect">
          <a:avLst/>
        </a:prstGeom>
        <a:solidFill>
          <a:schemeClr val="accent2"/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>COMISIÓN MILITAR Y POLICIAL </a:t>
          </a:r>
        </a:p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>MINISTERIO DE OBRAS PÚBLICAS</a:t>
          </a:r>
          <a:r>
            <a:rPr lang="es-ES">
              <a:solidFill>
                <a:schemeClr val="tx1"/>
              </a:solidFill>
            </a:rPr>
            <a:t/>
          </a:r>
          <a:br>
            <a:rPr lang="es-ES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119974</xdr:colOff>
      <xdr:row>25</xdr:row>
      <xdr:rowOff>98586</xdr:rowOff>
    </xdr:from>
    <xdr:to>
      <xdr:col>11</xdr:col>
      <xdr:colOff>74739</xdr:colOff>
      <xdr:row>29</xdr:row>
      <xdr:rowOff>22951</xdr:rowOff>
    </xdr:to>
    <xdr:sp macro="" textlink="">
      <xdr:nvSpPr>
        <xdr:cNvPr id="4" name="CuadroTexto 4"/>
        <xdr:cNvSpPr txBox="1">
          <a:spLocks noChangeArrowheads="1"/>
        </xdr:cNvSpPr>
      </xdr:nvSpPr>
      <xdr:spPr bwMode="auto">
        <a:xfrm>
          <a:off x="2497414" y="4670586"/>
          <a:ext cx="6294605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JULIO-SEPTIEMBRE 2023</a:t>
          </a:r>
        </a:p>
      </xdr:txBody>
    </xdr:sp>
    <xdr:clientData/>
  </xdr:twoCellAnchor>
  <xdr:twoCellAnchor>
    <xdr:from>
      <xdr:col>5</xdr:col>
      <xdr:colOff>211414</xdr:colOff>
      <xdr:row>31</xdr:row>
      <xdr:rowOff>159546</xdr:rowOff>
    </xdr:from>
    <xdr:to>
      <xdr:col>10</xdr:col>
      <xdr:colOff>485734</xdr:colOff>
      <xdr:row>52</xdr:row>
      <xdr:rowOff>87156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1-ERD/2023/BASE%20ERD%20202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9-%20OBRAS%20PUBLICAS/2023/BASE%20COMIPOL%20202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6-SENPA/2023/BASE%20SENPA%20202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0-%20COCOM/2023/BASE%20COCOM%20202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2-COMANDO%20CONJUNTO%20NORTE/2023/BASE%20CCN%20202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3-COMANDO%20CONJUNTO%20SUR/2023/BASE%20CCS%20202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1-COMANDO%20CONJUNTE%20ESTE/2023/BASE%20CCE%20202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31.%20PLAN%20SOCIAL/2023/BASE%20PLAN%20SOCIAL%20202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1.%20PLAN%20SOCIAL/2023/BASE%20PLAN%20SOCIAL%20202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7-SUPER%20INTENDENCIA%20DE%20SEG.%20PRIVADA/2023/BASE%20SEGURIDAD%20PRIVADA%20202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3.%20PROGRAMAM%20DE%20CAPACITACION/2023/PROGRAMA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-ERD/2023/BASE%20ERD%20202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7-ESCUELAS%20VOCASIONALES/2023/VOCACIONALES%20202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3-JUNTA%20DE%20RETIRO/2023/BASE%20RFAA%20202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0-CENTRO%20SALUD%20MIDE/2023/CENTRO%20SALUD%20MIDE%20202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1-HOSPITAL%20CENTRAL/2023/BASE%20CENTRAL%20202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3-FARD/2023/BASE%20HOSP%20FARD%20202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-FARD/2023/BASE%20HOSP%20FARD%20202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6-INSUDE/2023/9-%20Septiembre%202023%20Reporte%20General%20UNAD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-ARD/2023/BASE%20ARD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-FARD/2023/BASE%20FARD%20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6-CESMET/2023/BASE%20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5-CESFRONT/2023/BASE%20CESFRONT%20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4-CESEP/2023/BASE%20CESEP%20202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7-CESAC/2023/BASE%20CESAC%20202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4-CECCOM/2023/BASE%20CECCOM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"/>
      <sheetName val="graf. fuerza"/>
      <sheetName val="INGREIN"/>
      <sheetName val="GRAF ING"/>
      <sheetName val="BAJAS2"/>
      <sheetName val="GRAF BAJAS"/>
      <sheetName val="TRASLADOS"/>
      <sheetName val="ASIG Y DESIF"/>
      <sheetName val="PERS. SEG ESTADO"/>
      <sheetName val="GRAF SEG"/>
      <sheetName val="ACIDENTES"/>
      <sheetName val="GRAF ACC"/>
      <sheetName val="FALLECIMIENTOS"/>
      <sheetName val="GRAF FALL"/>
      <sheetName val="MIGRACION "/>
      <sheetName val="ARMAS"/>
      <sheetName val="GRAF ARMAS"/>
      <sheetName val="SUST, CONT"/>
      <sheetName val="GRAF SUS"/>
      <sheetName val="VEHIC"/>
      <sheetName val="GRAF VEHI"/>
      <sheetName val="DETENCIONES"/>
      <sheetName val="MERCANCIAS"/>
      <sheetName val="GRAF. MERC"/>
      <sheetName val="DINERO"/>
      <sheetName val="INTENTOS DE ATRACO"/>
      <sheetName val="SEGURIDAD CIUDADANA"/>
    </sheetNames>
    <sheetDataSet>
      <sheetData sheetId="0"/>
      <sheetData sheetId="1">
        <row r="3">
          <cell r="F3" t="str">
            <v>MASCULINO</v>
          </cell>
          <cell r="G3">
            <v>26132</v>
          </cell>
        </row>
        <row r="4">
          <cell r="F4" t="str">
            <v>FEMENINO</v>
          </cell>
          <cell r="G4">
            <v>4240</v>
          </cell>
        </row>
      </sheetData>
      <sheetData sheetId="2"/>
      <sheetData sheetId="3">
        <row r="2">
          <cell r="A2" t="str">
            <v xml:space="preserve">SARGENTO </v>
          </cell>
        </row>
      </sheetData>
      <sheetData sheetId="4"/>
      <sheetData sheetId="5">
        <row r="2">
          <cell r="A2" t="str">
            <v>BAJO NIVEL DE DESEMPEÑO</v>
          </cell>
        </row>
      </sheetData>
      <sheetData sheetId="6"/>
      <sheetData sheetId="7"/>
      <sheetData sheetId="8"/>
      <sheetData sheetId="9">
        <row r="2">
          <cell r="A2" t="str">
            <v>MAYOR GENERAL</v>
          </cell>
        </row>
      </sheetData>
      <sheetData sheetId="10"/>
      <sheetData sheetId="11">
        <row r="2">
          <cell r="A2" t="str">
            <v>Coronel</v>
          </cell>
        </row>
      </sheetData>
      <sheetData sheetId="12"/>
      <sheetData sheetId="13">
        <row r="3">
          <cell r="A3" t="str">
            <v>1ER. TTE.</v>
          </cell>
        </row>
      </sheetData>
      <sheetData sheetId="14"/>
      <sheetData sheetId="15"/>
      <sheetData sheetId="16">
        <row r="3">
          <cell r="A3" t="str">
            <v>CAPSULAS PARA PISTOLA</v>
          </cell>
        </row>
      </sheetData>
      <sheetData sheetId="17"/>
      <sheetData sheetId="18">
        <row r="2">
          <cell r="A2" t="str">
            <v>MARIHUANA (PORC)</v>
          </cell>
        </row>
      </sheetData>
      <sheetData sheetId="19"/>
      <sheetData sheetId="20">
        <row r="2">
          <cell r="A2" t="str">
            <v>AUTOBÚS</v>
          </cell>
        </row>
      </sheetData>
      <sheetData sheetId="21"/>
      <sheetData sheetId="22"/>
      <sheetData sheetId="23">
        <row r="2">
          <cell r="G2" t="str">
            <v>CARBÓN VEGETAL (SACOS)</v>
          </cell>
        </row>
      </sheetData>
      <sheetData sheetId="24"/>
      <sheetData sheetId="25"/>
      <sheetData sheetId="2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</sheetNames>
    <sheetDataSet>
      <sheetData sheetId="0">
        <row r="3">
          <cell r="I3" t="str">
            <v>ACCIDENTE</v>
          </cell>
          <cell r="J3">
            <v>1421</v>
          </cell>
        </row>
        <row r="4">
          <cell r="I4" t="str">
            <v>AMBULACIA</v>
          </cell>
          <cell r="J4">
            <v>823</v>
          </cell>
        </row>
        <row r="5">
          <cell r="I5" t="str">
            <v>ATROPELLAMIENTO</v>
          </cell>
          <cell r="J5">
            <v>54</v>
          </cell>
        </row>
        <row r="6">
          <cell r="I6" t="str">
            <v xml:space="preserve">CALENTAMIENTO </v>
          </cell>
          <cell r="J6">
            <v>1053</v>
          </cell>
        </row>
        <row r="7">
          <cell r="I7" t="str">
            <v>CAM. RESCATE</v>
          </cell>
          <cell r="J7">
            <v>21</v>
          </cell>
        </row>
        <row r="8">
          <cell r="I8" t="str">
            <v>CHOQUE</v>
          </cell>
          <cell r="J8">
            <v>651</v>
          </cell>
        </row>
        <row r="9">
          <cell r="I9" t="str">
            <v>COMBUSTIBLE</v>
          </cell>
          <cell r="J9">
            <v>3158</v>
          </cell>
        </row>
        <row r="10">
          <cell r="I10" t="str">
            <v>ELÉCTRICA</v>
          </cell>
          <cell r="J10">
            <v>635</v>
          </cell>
        </row>
        <row r="11">
          <cell r="I11" t="str">
            <v>FALLECIDOS</v>
          </cell>
          <cell r="J11">
            <v>76</v>
          </cell>
        </row>
        <row r="12">
          <cell r="I12" t="str">
            <v>GRÚAS</v>
          </cell>
          <cell r="J12">
            <v>507</v>
          </cell>
        </row>
        <row r="13">
          <cell r="I13" t="str">
            <v>HERIDOS</v>
          </cell>
          <cell r="J13">
            <v>557</v>
          </cell>
        </row>
        <row r="14">
          <cell r="I14" t="str">
            <v>MECANICA</v>
          </cell>
          <cell r="J14">
            <v>15301</v>
          </cell>
        </row>
        <row r="15">
          <cell r="I15" t="str">
            <v>SEGURIDAD</v>
          </cell>
          <cell r="J15">
            <v>26052</v>
          </cell>
        </row>
        <row r="16">
          <cell r="I16" t="str">
            <v>TALLERES</v>
          </cell>
          <cell r="J16">
            <v>360</v>
          </cell>
        </row>
        <row r="17">
          <cell r="I17" t="str">
            <v>VOLCADURA</v>
          </cell>
          <cell r="J17">
            <v>69</v>
          </cell>
        </row>
        <row r="18">
          <cell r="I18" t="str">
            <v>DESLIZAMIENTO</v>
          </cell>
          <cell r="J18">
            <v>630</v>
          </cell>
        </row>
        <row r="19">
          <cell r="I19" t="str">
            <v>NEUMÁTICO</v>
          </cell>
          <cell r="J19">
            <v>14137</v>
          </cell>
        </row>
      </sheetData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V"/>
      <sheetName val="GRAF PROV"/>
      <sheetName val="REFORESTA"/>
    </sheetNames>
    <sheetDataSet>
      <sheetData sheetId="0" refreshError="1"/>
      <sheetData sheetId="1">
        <row r="3">
          <cell r="A3" t="str">
            <v>Azua</v>
          </cell>
          <cell r="B3">
            <v>4573.7</v>
          </cell>
          <cell r="D3" t="str">
            <v>Incautación de arena</v>
          </cell>
          <cell r="E3">
            <v>3551</v>
          </cell>
        </row>
        <row r="4">
          <cell r="A4" t="str">
            <v>Bahoruco</v>
          </cell>
          <cell r="B4">
            <v>3318.6699999999996</v>
          </cell>
          <cell r="D4" t="str">
            <v>Incautación de madera (Pies)</v>
          </cell>
          <cell r="E4">
            <v>61617.279999999992</v>
          </cell>
        </row>
        <row r="5">
          <cell r="A5" t="str">
            <v>Barahona</v>
          </cell>
          <cell r="B5">
            <v>738.6</v>
          </cell>
          <cell r="D5" t="str">
            <v>operativo</v>
          </cell>
          <cell r="E5">
            <v>9606</v>
          </cell>
        </row>
        <row r="6">
          <cell r="A6" t="str">
            <v>Bayaguana (Monte Plata)</v>
          </cell>
          <cell r="B6">
            <v>1400.5</v>
          </cell>
          <cell r="D6" t="str">
            <v>persona detenida</v>
          </cell>
          <cell r="E6">
            <v>851</v>
          </cell>
        </row>
        <row r="7">
          <cell r="A7" t="str">
            <v>Constanza (La Vega)</v>
          </cell>
          <cell r="B7">
            <v>344</v>
          </cell>
          <cell r="D7" t="str">
            <v>Sacos de carbón incautados</v>
          </cell>
          <cell r="E7">
            <v>550</v>
          </cell>
        </row>
        <row r="8">
          <cell r="A8" t="str">
            <v>Dajabón</v>
          </cell>
          <cell r="B8">
            <v>974.4</v>
          </cell>
          <cell r="D8" t="str">
            <v>Vehículos  Retenidos</v>
          </cell>
          <cell r="E8">
            <v>482</v>
          </cell>
        </row>
        <row r="9">
          <cell r="A9" t="str">
            <v>Distrito Nacional</v>
          </cell>
          <cell r="B9">
            <v>5702.5</v>
          </cell>
        </row>
        <row r="10">
          <cell r="A10" t="str">
            <v>Duarte</v>
          </cell>
          <cell r="B10">
            <v>2666.75</v>
          </cell>
        </row>
        <row r="11">
          <cell r="A11" t="str">
            <v>El seíbo</v>
          </cell>
          <cell r="B11">
            <v>598.5</v>
          </cell>
        </row>
        <row r="12">
          <cell r="A12" t="str">
            <v>Elías Piña</v>
          </cell>
          <cell r="B12">
            <v>347.7</v>
          </cell>
        </row>
        <row r="13">
          <cell r="A13" t="str">
            <v>Espaillat</v>
          </cell>
          <cell r="B13">
            <v>1990.42</v>
          </cell>
        </row>
        <row r="14">
          <cell r="A14" t="str">
            <v>Gaspar Hernández (Espaillat)</v>
          </cell>
          <cell r="B14">
            <v>295</v>
          </cell>
        </row>
        <row r="15">
          <cell r="A15" t="str">
            <v>Hato Mayor</v>
          </cell>
          <cell r="B15">
            <v>491</v>
          </cell>
        </row>
        <row r="16">
          <cell r="A16" t="str">
            <v>Hermanas Mirabal (Salcedo)</v>
          </cell>
          <cell r="B16">
            <v>224</v>
          </cell>
        </row>
        <row r="17">
          <cell r="A17" t="str">
            <v>Independencia</v>
          </cell>
          <cell r="B17">
            <v>383</v>
          </cell>
        </row>
        <row r="18">
          <cell r="A18" t="str">
            <v>Isla Saona</v>
          </cell>
          <cell r="B18">
            <v>273</v>
          </cell>
        </row>
        <row r="19">
          <cell r="A19" t="str">
            <v>Jánico</v>
          </cell>
          <cell r="B19">
            <v>114</v>
          </cell>
        </row>
        <row r="20">
          <cell r="A20" t="str">
            <v>Jarabacoa (La Vega)</v>
          </cell>
          <cell r="B20">
            <v>2086.25</v>
          </cell>
        </row>
        <row r="21">
          <cell r="A21" t="str">
            <v>La Altagracia</v>
          </cell>
          <cell r="B21">
            <v>391</v>
          </cell>
        </row>
        <row r="22">
          <cell r="A22" t="str">
            <v>La Romana</v>
          </cell>
          <cell r="B22">
            <v>471.25</v>
          </cell>
        </row>
        <row r="23">
          <cell r="A23" t="str">
            <v>La Vega</v>
          </cell>
          <cell r="B23">
            <v>1953.5</v>
          </cell>
        </row>
        <row r="24">
          <cell r="A24" t="str">
            <v>María Trinidad Sánchez</v>
          </cell>
          <cell r="B24">
            <v>1224</v>
          </cell>
        </row>
        <row r="25">
          <cell r="A25" t="str">
            <v>Miches (El seíbo)</v>
          </cell>
          <cell r="B25">
            <v>272</v>
          </cell>
        </row>
        <row r="26">
          <cell r="A26" t="str">
            <v>Monción (Santiago Rodríguez)</v>
          </cell>
          <cell r="B26">
            <v>503</v>
          </cell>
        </row>
        <row r="27">
          <cell r="A27" t="str">
            <v>Monseñor Nouel</v>
          </cell>
          <cell r="B27">
            <v>6383.5</v>
          </cell>
        </row>
        <row r="28">
          <cell r="A28" t="str">
            <v>Monte Plata</v>
          </cell>
          <cell r="B28">
            <v>4828.74</v>
          </cell>
        </row>
        <row r="29">
          <cell r="A29" t="str">
            <v>Montecristi</v>
          </cell>
          <cell r="B29">
            <v>225</v>
          </cell>
        </row>
        <row r="30">
          <cell r="A30" t="str">
            <v>Paraíso Barahona)</v>
          </cell>
          <cell r="B30">
            <v>0</v>
          </cell>
        </row>
        <row r="31">
          <cell r="A31" t="str">
            <v>Pedernales</v>
          </cell>
          <cell r="B31">
            <v>250</v>
          </cell>
        </row>
        <row r="32">
          <cell r="A32" t="str">
            <v>Peravia</v>
          </cell>
          <cell r="B32">
            <v>3293</v>
          </cell>
        </row>
        <row r="33">
          <cell r="A33" t="str">
            <v>Puerto Plata</v>
          </cell>
          <cell r="B33">
            <v>2302</v>
          </cell>
        </row>
        <row r="34">
          <cell r="A34" t="str">
            <v>Restauración (Dajabón)</v>
          </cell>
          <cell r="B34">
            <v>438</v>
          </cell>
        </row>
        <row r="35">
          <cell r="A35" t="str">
            <v>Sabana Grande de Boyá</v>
          </cell>
          <cell r="B35">
            <v>38.75</v>
          </cell>
        </row>
        <row r="36">
          <cell r="A36" t="str">
            <v>Samaná</v>
          </cell>
          <cell r="B36">
            <v>404.5</v>
          </cell>
        </row>
        <row r="37">
          <cell r="A37" t="str">
            <v>San Cristóbal</v>
          </cell>
          <cell r="B37">
            <v>2517.75</v>
          </cell>
        </row>
        <row r="38">
          <cell r="A38" t="str">
            <v>San José de las Matas (Santiago)</v>
          </cell>
          <cell r="B38">
            <v>2531.75</v>
          </cell>
        </row>
        <row r="39">
          <cell r="A39" t="str">
            <v>San José de Ocoa</v>
          </cell>
          <cell r="B39">
            <v>2206</v>
          </cell>
        </row>
        <row r="40">
          <cell r="A40" t="str">
            <v>San Juan de la Maguana</v>
          </cell>
          <cell r="B40">
            <v>4905.05</v>
          </cell>
        </row>
        <row r="41">
          <cell r="A41" t="str">
            <v>San Pedro de Macorís</v>
          </cell>
          <cell r="B41">
            <v>1600</v>
          </cell>
        </row>
        <row r="42">
          <cell r="A42" t="str">
            <v>Sánchez Ramírez</v>
          </cell>
          <cell r="B42">
            <v>3545</v>
          </cell>
        </row>
        <row r="43">
          <cell r="A43" t="str">
            <v>Santiago de los Caballeros</v>
          </cell>
          <cell r="B43">
            <v>2116</v>
          </cell>
        </row>
        <row r="44">
          <cell r="A44" t="str">
            <v>Santiago Rodríguez</v>
          </cell>
          <cell r="B44">
            <v>586</v>
          </cell>
        </row>
        <row r="45">
          <cell r="A45" t="str">
            <v>Santo Domingo</v>
          </cell>
          <cell r="B45">
            <v>558.5</v>
          </cell>
        </row>
        <row r="46">
          <cell r="A46" t="str">
            <v>Valle Nuevo</v>
          </cell>
          <cell r="B46">
            <v>116</v>
          </cell>
        </row>
        <row r="47">
          <cell r="A47" t="str">
            <v>Valverde</v>
          </cell>
          <cell r="B47">
            <v>6029</v>
          </cell>
        </row>
        <row r="48">
          <cell r="A48" t="str">
            <v>Vicente Noble</v>
          </cell>
          <cell r="B48">
            <v>0</v>
          </cell>
        </row>
        <row r="49">
          <cell r="A49" t="str">
            <v>Villa Altagracia (San Cristóbal)</v>
          </cell>
          <cell r="B49">
            <v>258</v>
          </cell>
        </row>
        <row r="50">
          <cell r="A50" t="str">
            <v>Yamasá (Monte Plata)</v>
          </cell>
          <cell r="B50">
            <v>188</v>
          </cell>
        </row>
      </sheetData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 OBTENIDOS"/>
      <sheetName val="GRAF RES"/>
      <sheetName val="POR INSRT"/>
      <sheetName val="GRAF INT"/>
    </sheetNames>
    <sheetDataSet>
      <sheetData sheetId="0" refreshError="1"/>
      <sheetData sheetId="1">
        <row r="2">
          <cell r="A2" t="str">
            <v>Armas Blancas Retenidas</v>
          </cell>
          <cell r="B2">
            <v>486</v>
          </cell>
        </row>
        <row r="3">
          <cell r="A3" t="str">
            <v>Armas de Fabricación Casera</v>
          </cell>
          <cell r="B3">
            <v>13</v>
          </cell>
        </row>
        <row r="4">
          <cell r="A4" t="str">
            <v xml:space="preserve">Armas de Fuego Registradas </v>
          </cell>
          <cell r="B4">
            <v>302</v>
          </cell>
        </row>
        <row r="5">
          <cell r="A5" t="str">
            <v>Armas de Fuego Retenidas "Lic. Vencida"</v>
          </cell>
          <cell r="B5">
            <v>2</v>
          </cell>
        </row>
        <row r="6">
          <cell r="A6" t="str">
            <v>Armas de Fuego Retenidas sin Documentos</v>
          </cell>
          <cell r="B6">
            <v>51</v>
          </cell>
        </row>
        <row r="7">
          <cell r="A7" t="str">
            <v>Dinero Incautado</v>
          </cell>
          <cell r="B7">
            <v>160649</v>
          </cell>
        </row>
        <row r="8">
          <cell r="A8" t="str">
            <v>Extranjeros Indocumentados</v>
          </cell>
          <cell r="B8">
            <v>5587</v>
          </cell>
        </row>
        <row r="9">
          <cell r="A9" t="str">
            <v>Hookas Incautadas</v>
          </cell>
          <cell r="B9">
            <v>2</v>
          </cell>
        </row>
        <row r="10">
          <cell r="A10" t="str">
            <v>Motocicletas Depuradas</v>
          </cell>
          <cell r="B10">
            <v>2112</v>
          </cell>
        </row>
        <row r="11">
          <cell r="A11" t="str">
            <v>Motocicletas Registradas</v>
          </cell>
          <cell r="B11">
            <v>487474</v>
          </cell>
        </row>
        <row r="12">
          <cell r="A12" t="str">
            <v>Motocicletas Retenidas</v>
          </cell>
          <cell r="B12">
            <v>54607</v>
          </cell>
        </row>
        <row r="13">
          <cell r="A13" t="str">
            <v>Multas de Amet</v>
          </cell>
          <cell r="B13">
            <v>0</v>
          </cell>
        </row>
        <row r="14">
          <cell r="A14" t="str">
            <v>Objetos Incautados</v>
          </cell>
          <cell r="B14">
            <v>877</v>
          </cell>
        </row>
        <row r="15">
          <cell r="A15" t="str">
            <v>Orden De Arresto</v>
          </cell>
          <cell r="B15">
            <v>0</v>
          </cell>
        </row>
        <row r="16">
          <cell r="A16" t="str">
            <v>Personas Depuradas</v>
          </cell>
          <cell r="B16">
            <v>2781</v>
          </cell>
        </row>
        <row r="17">
          <cell r="A17" t="str">
            <v>Personas Detenidas</v>
          </cell>
          <cell r="B17">
            <v>51126</v>
          </cell>
        </row>
        <row r="18">
          <cell r="A18" t="str">
            <v>Personas Detenidas con Registro Policiales</v>
          </cell>
          <cell r="B18">
            <v>2</v>
          </cell>
        </row>
        <row r="19">
          <cell r="A19" t="str">
            <v>Personas Registradas</v>
          </cell>
          <cell r="B19">
            <v>948365</v>
          </cell>
        </row>
        <row r="20">
          <cell r="A20" t="str">
            <v>Pistolas de Juguetes</v>
          </cell>
          <cell r="B20">
            <v>0</v>
          </cell>
        </row>
        <row r="21">
          <cell r="A21" t="str">
            <v>Porción de Cocaina</v>
          </cell>
          <cell r="B21">
            <v>1828</v>
          </cell>
        </row>
        <row r="22">
          <cell r="A22" t="str">
            <v>Porción de Crack</v>
          </cell>
          <cell r="B22">
            <v>2558</v>
          </cell>
        </row>
        <row r="23">
          <cell r="A23" t="str">
            <v>Porción de Marihuana</v>
          </cell>
          <cell r="B23">
            <v>8054</v>
          </cell>
        </row>
        <row r="24">
          <cell r="A24" t="str">
            <v xml:space="preserve">Porción de Material desconocido </v>
          </cell>
          <cell r="B24">
            <v>181</v>
          </cell>
        </row>
        <row r="25">
          <cell r="A25" t="str">
            <v>Profugos</v>
          </cell>
          <cell r="B25">
            <v>5</v>
          </cell>
        </row>
        <row r="26">
          <cell r="A26" t="str">
            <v>Vehículos Depurados</v>
          </cell>
          <cell r="B26">
            <v>4655</v>
          </cell>
        </row>
        <row r="27">
          <cell r="A27" t="str">
            <v>Vehículos Registrados</v>
          </cell>
          <cell r="B27">
            <v>441296</v>
          </cell>
        </row>
        <row r="28">
          <cell r="A28" t="str">
            <v xml:space="preserve">Vehículos Retenidos </v>
          </cell>
          <cell r="B28">
            <v>9629</v>
          </cell>
        </row>
      </sheetData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"/>
      <sheetName val="GRAF INC"/>
      <sheetName val="PERSO"/>
      <sheetName val="GRAF PER"/>
    </sheetNames>
    <sheetDataSet>
      <sheetData sheetId="0" refreshError="1"/>
      <sheetData sheetId="1">
        <row r="3">
          <cell r="A3" t="str">
            <v>BOCINAS INCAUTADAS</v>
          </cell>
          <cell r="B3">
            <v>26</v>
          </cell>
        </row>
        <row r="4">
          <cell r="A4" t="str">
            <v>MOTOCICLETAS REGISTRADAS</v>
          </cell>
          <cell r="B4">
            <v>33958</v>
          </cell>
        </row>
        <row r="5">
          <cell r="A5" t="str">
            <v>MOTOCICLETAS RETENIDAS</v>
          </cell>
          <cell r="B5">
            <v>4904</v>
          </cell>
        </row>
        <row r="6">
          <cell r="A6" t="str">
            <v>PERSONAS DETENIDAS</v>
          </cell>
          <cell r="B6">
            <v>6200</v>
          </cell>
        </row>
        <row r="7">
          <cell r="A7" t="str">
            <v>PERSONAS REGISTRADAS</v>
          </cell>
          <cell r="B7">
            <v>55496</v>
          </cell>
        </row>
        <row r="8">
          <cell r="A8" t="str">
            <v>VEHÍCULOS REGISTRADOS</v>
          </cell>
          <cell r="B8">
            <v>41292</v>
          </cell>
        </row>
        <row r="9">
          <cell r="A9" t="str">
            <v>VEHÍCULOS RETENIDOS</v>
          </cell>
          <cell r="B9">
            <v>1469</v>
          </cell>
        </row>
        <row r="10">
          <cell r="A10" t="str">
            <v>BALANZAS OCUPADAS</v>
          </cell>
          <cell r="B10">
            <v>1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Hoja3"/>
      <sheetName val="PERSO"/>
      <sheetName val="Hoja5"/>
    </sheetNames>
    <sheetDataSet>
      <sheetData sheetId="0" refreshError="1"/>
      <sheetData sheetId="1">
        <row r="3">
          <cell r="A3" t="str">
            <v>ARMAS BLANCAS</v>
          </cell>
          <cell r="B3">
            <v>128</v>
          </cell>
        </row>
        <row r="4">
          <cell r="A4" t="str">
            <v>ARMAS DE FABRICACION CASERA</v>
          </cell>
          <cell r="B4">
            <v>12</v>
          </cell>
        </row>
        <row r="5">
          <cell r="A5" t="str">
            <v>ARMAS DE FUEGO OCUPADAS</v>
          </cell>
          <cell r="B5">
            <v>9</v>
          </cell>
        </row>
        <row r="6">
          <cell r="A6" t="str">
            <v>ARMAS DE FUEGO RETENIDAS POR DOCUMENTOS</v>
          </cell>
          <cell r="B6">
            <v>3</v>
          </cell>
        </row>
        <row r="7">
          <cell r="A7" t="str">
            <v>BALANZAS</v>
          </cell>
          <cell r="B7">
            <v>7</v>
          </cell>
        </row>
        <row r="8">
          <cell r="A8" t="str">
            <v>BOCINAS</v>
          </cell>
          <cell r="B8">
            <v>21</v>
          </cell>
        </row>
        <row r="9">
          <cell r="A9" t="str">
            <v>CAJONES</v>
          </cell>
          <cell r="B9">
            <v>3</v>
          </cell>
        </row>
        <row r="10">
          <cell r="A10" t="str">
            <v>CELULARES</v>
          </cell>
          <cell r="B10">
            <v>34</v>
          </cell>
        </row>
        <row r="11">
          <cell r="A11" t="str">
            <v>DINERO EN EFECTIVO</v>
          </cell>
          <cell r="B11">
            <v>121225</v>
          </cell>
        </row>
        <row r="12">
          <cell r="A12" t="str">
            <v>EXTRANJEROS DETENIDOS</v>
          </cell>
          <cell r="B12">
            <v>1772</v>
          </cell>
        </row>
        <row r="13">
          <cell r="A13" t="str">
            <v>GRAMO DE COCAINA</v>
          </cell>
          <cell r="B13">
            <v>18</v>
          </cell>
        </row>
        <row r="14">
          <cell r="A14" t="str">
            <v>HOOKAS</v>
          </cell>
          <cell r="B14">
            <v>6</v>
          </cell>
        </row>
        <row r="15">
          <cell r="A15" t="str">
            <v>KITIPO</v>
          </cell>
          <cell r="B15">
            <v>14</v>
          </cell>
        </row>
        <row r="16">
          <cell r="A16" t="str">
            <v>MAQUINAS TRAGAMONEDAS</v>
          </cell>
          <cell r="B16">
            <v>2</v>
          </cell>
        </row>
        <row r="17">
          <cell r="A17" t="str">
            <v>MATAS DE MARIHUANA</v>
          </cell>
          <cell r="B17">
            <v>1</v>
          </cell>
        </row>
        <row r="18">
          <cell r="A18" t="str">
            <v>MOTOCICLETAS DETENIDAS POR DOCUMENTOS</v>
          </cell>
          <cell r="B18">
            <v>9440</v>
          </cell>
        </row>
        <row r="19">
          <cell r="A19" t="str">
            <v>MOTOCICLETAS PARA FINES DE INVESTIGACION</v>
          </cell>
          <cell r="B19">
            <v>2</v>
          </cell>
        </row>
        <row r="20">
          <cell r="A20" t="str">
            <v>MOTOCICLETAS RECUPERADAS</v>
          </cell>
          <cell r="B20">
            <v>7</v>
          </cell>
        </row>
        <row r="21">
          <cell r="A21" t="str">
            <v>MOTOCICLETAS REGISTRADAS</v>
          </cell>
          <cell r="B21">
            <v>95335</v>
          </cell>
        </row>
        <row r="22">
          <cell r="A22" t="str">
            <v>PAQUETE DE MARIHUANA</v>
          </cell>
          <cell r="B22">
            <v>1</v>
          </cell>
        </row>
        <row r="23">
          <cell r="A23" t="str">
            <v>PAQUETES DE COCAINA</v>
          </cell>
          <cell r="B23">
            <v>1</v>
          </cell>
        </row>
        <row r="24">
          <cell r="A24" t="str">
            <v>PAQUETES DE CRACK</v>
          </cell>
          <cell r="B24">
            <v>156</v>
          </cell>
        </row>
        <row r="25">
          <cell r="A25" t="str">
            <v>PARSONAS RETENIDAS POR PARTICIPACION EN CARRERAS</v>
          </cell>
          <cell r="B25">
            <v>20</v>
          </cell>
        </row>
        <row r="26">
          <cell r="A26" t="str">
            <v>PERSONAS EN-FLAGRANTE DELITO</v>
          </cell>
          <cell r="B26">
            <v>572</v>
          </cell>
        </row>
        <row r="27">
          <cell r="A27" t="str">
            <v>PERSONAS ENVIADAS A FISCALIA</v>
          </cell>
          <cell r="B27">
            <v>223</v>
          </cell>
        </row>
        <row r="28">
          <cell r="A28" t="str">
            <v>PERSONAS REQUISADAS Y DEPURADAS</v>
          </cell>
          <cell r="B28">
            <v>158578</v>
          </cell>
        </row>
        <row r="29">
          <cell r="A29" t="str">
            <v>PERSONAS RETENIDAS</v>
          </cell>
          <cell r="B29">
            <v>7283</v>
          </cell>
        </row>
        <row r="30">
          <cell r="A30" t="str">
            <v>PERSONAS RETENIDAS FICHADAS</v>
          </cell>
          <cell r="B30">
            <v>48</v>
          </cell>
        </row>
        <row r="31">
          <cell r="A31" t="str">
            <v>PERSONAS RETENIDAS POR DESALOJO</v>
          </cell>
          <cell r="B31">
            <v>0</v>
          </cell>
        </row>
        <row r="32">
          <cell r="A32" t="str">
            <v>PERSONAS RETENIDAS POR SUSTANCIAS CONTROLADAS</v>
          </cell>
          <cell r="B32">
            <v>56</v>
          </cell>
        </row>
        <row r="33">
          <cell r="A33" t="str">
            <v>PLANTAS DE MUSICA</v>
          </cell>
          <cell r="B33">
            <v>1</v>
          </cell>
        </row>
        <row r="34">
          <cell r="A34" t="str">
            <v>PORCIONES DE COCAINA</v>
          </cell>
          <cell r="B34">
            <v>128</v>
          </cell>
        </row>
        <row r="35">
          <cell r="A35" t="str">
            <v>PORCIONES DE CRACK</v>
          </cell>
          <cell r="B35">
            <v>319</v>
          </cell>
        </row>
        <row r="36">
          <cell r="A36" t="str">
            <v>PORCIONES DE MARIHUANA</v>
          </cell>
          <cell r="B36">
            <v>263</v>
          </cell>
        </row>
        <row r="37">
          <cell r="A37" t="str">
            <v>PROFUGOS DE LA JUSTICIA</v>
          </cell>
          <cell r="B37">
            <v>16</v>
          </cell>
        </row>
        <row r="38">
          <cell r="A38" t="str">
            <v>RECONOCIDOS DELINCUENTES</v>
          </cell>
          <cell r="B38">
            <v>54</v>
          </cell>
        </row>
        <row r="39">
          <cell r="A39" t="str">
            <v>SOLARES INTERVENIDOS POR DESALOJO</v>
          </cell>
          <cell r="B39">
            <v>0</v>
          </cell>
        </row>
        <row r="40">
          <cell r="A40" t="str">
            <v>VEHICULOS DETENIDOS POR DOCUMENTOS</v>
          </cell>
          <cell r="B40">
            <v>57</v>
          </cell>
        </row>
        <row r="41">
          <cell r="A41" t="str">
            <v>VEHICULOS PARA FINES DE INVESTIGACION</v>
          </cell>
          <cell r="B41">
            <v>2</v>
          </cell>
        </row>
        <row r="42">
          <cell r="A42" t="str">
            <v>VEHICULOS RECUPERADOS</v>
          </cell>
          <cell r="B42">
            <v>2</v>
          </cell>
        </row>
        <row r="43">
          <cell r="A43" t="str">
            <v>VEHICULOS REGISTRADOS</v>
          </cell>
          <cell r="B43">
            <v>45158</v>
          </cell>
        </row>
      </sheetData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 OBTENIDOS"/>
      <sheetName val="GRAF RES."/>
      <sheetName val="PERSONAL"/>
      <sheetName val="GRAF. PERO "/>
    </sheetNames>
    <sheetDataSet>
      <sheetData sheetId="0" refreshError="1"/>
      <sheetData sheetId="1">
        <row r="3">
          <cell r="A3" t="str">
            <v>Extranjeros Indocumentados detenidos</v>
          </cell>
          <cell r="B3">
            <v>16</v>
          </cell>
        </row>
        <row r="4">
          <cell r="A4" t="str">
            <v>Motocicletas Registradas</v>
          </cell>
          <cell r="B4">
            <v>67929</v>
          </cell>
        </row>
        <row r="5">
          <cell r="A5" t="str">
            <v xml:space="preserve">Motocicletas Retenidas </v>
          </cell>
          <cell r="B5">
            <v>4928</v>
          </cell>
        </row>
        <row r="6">
          <cell r="A6" t="str">
            <v>Personas Detenidas</v>
          </cell>
          <cell r="B6">
            <v>8110</v>
          </cell>
        </row>
        <row r="7">
          <cell r="A7" t="str">
            <v>Personas Registradas</v>
          </cell>
          <cell r="B7">
            <v>110292</v>
          </cell>
        </row>
        <row r="8">
          <cell r="A8" t="str">
            <v>Vehiculos Registrados</v>
          </cell>
          <cell r="B8">
            <v>47359</v>
          </cell>
        </row>
        <row r="9">
          <cell r="A9" t="str">
            <v>Vehiculos Retenidos</v>
          </cell>
          <cell r="B9">
            <v>24</v>
          </cell>
        </row>
        <row r="10">
          <cell r="A10" t="str">
            <v>Armas de Fuego Retenidas sin Documentos</v>
          </cell>
          <cell r="B10">
            <v>2</v>
          </cell>
        </row>
        <row r="11">
          <cell r="A11" t="str">
            <v>Armas de Fuego Retenidas "Lic. Vencida"</v>
          </cell>
          <cell r="B11">
            <v>3</v>
          </cell>
        </row>
        <row r="12">
          <cell r="A12" t="str">
            <v>Armas de Fabricación Casera</v>
          </cell>
          <cell r="B12">
            <v>5</v>
          </cell>
        </row>
        <row r="13">
          <cell r="A13" t="str">
            <v>Porción de Cocaina</v>
          </cell>
          <cell r="B13">
            <v>206</v>
          </cell>
        </row>
        <row r="14">
          <cell r="A14" t="str">
            <v>Porción de Marihuana</v>
          </cell>
          <cell r="B14">
            <v>1317</v>
          </cell>
        </row>
        <row r="15">
          <cell r="A15" t="str">
            <v>Porción de Crack</v>
          </cell>
          <cell r="B15">
            <v>1366</v>
          </cell>
        </row>
        <row r="16">
          <cell r="A16" t="str">
            <v xml:space="preserve">Porción de Material desconocido </v>
          </cell>
          <cell r="B16">
            <v>0</v>
          </cell>
        </row>
        <row r="17">
          <cell r="A17" t="str">
            <v>Armas Blancas Retenidas</v>
          </cell>
          <cell r="B17">
            <v>132</v>
          </cell>
        </row>
        <row r="18">
          <cell r="A18" t="str">
            <v xml:space="preserve">Balanza </v>
          </cell>
          <cell r="B18">
            <v>6</v>
          </cell>
        </row>
        <row r="19">
          <cell r="A19" t="str">
            <v>Bocina</v>
          </cell>
          <cell r="B19">
            <v>51</v>
          </cell>
        </row>
      </sheetData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"/>
      <sheetName val="DATOS"/>
    </sheetNames>
    <sheetDataSet>
      <sheetData sheetId="0">
        <row r="3">
          <cell r="A3" t="str">
            <v>AYUDAS ECONÓMICAS </v>
          </cell>
          <cell r="B3">
            <v>60</v>
          </cell>
        </row>
        <row r="4">
          <cell r="A4" t="str">
            <v>CARTAS DE ATENCIONES MEDICAS</v>
          </cell>
          <cell r="B4">
            <v>95</v>
          </cell>
        </row>
        <row r="5">
          <cell r="A5" t="str">
            <v xml:space="preserve">RACIONES ALIMENTICIAS </v>
          </cell>
          <cell r="B5">
            <v>2018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GRAF "/>
    </sheetNames>
    <sheetDataSet>
      <sheetData sheetId="0" refreshError="1"/>
      <sheetData sheetId="1">
        <row r="3">
          <cell r="A3" t="str">
            <v>AYUDAS ECONÓMICAS </v>
          </cell>
          <cell r="B3">
            <v>98</v>
          </cell>
        </row>
        <row r="4">
          <cell r="A4" t="str">
            <v xml:space="preserve">RACIONES ALIMENTICIAS </v>
          </cell>
          <cell r="B4">
            <v>6050</v>
          </cell>
        </row>
        <row r="5">
          <cell r="A5" t="str">
            <v xml:space="preserve">CARTAS ATENCIONES MEDICAS </v>
          </cell>
          <cell r="B5">
            <v>144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oja1"/>
    </sheetNames>
    <sheetDataSet>
      <sheetData sheetId="0" refreshError="1"/>
      <sheetData sheetId="1">
        <row r="2">
          <cell r="A2" t="str">
            <v>ATRACOS</v>
          </cell>
          <cell r="B2">
            <v>1</v>
          </cell>
        </row>
        <row r="3">
          <cell r="A3" t="str">
            <v>HERIDOS</v>
          </cell>
          <cell r="B3">
            <v>1</v>
          </cell>
        </row>
        <row r="4">
          <cell r="A4" t="str">
            <v>MUERTES</v>
          </cell>
          <cell r="B4">
            <v>3</v>
          </cell>
        </row>
        <row r="5">
          <cell r="A5" t="str">
            <v>NOVEDADES</v>
          </cell>
          <cell r="B5">
            <v>5</v>
          </cell>
        </row>
        <row r="6">
          <cell r="A6" t="str">
            <v>ROBOS</v>
          </cell>
          <cell r="B6">
            <v>1</v>
          </cell>
        </row>
        <row r="7">
          <cell r="A7" t="str">
            <v>SUSTRACCIÓN DE ARMAS NO LETALES</v>
          </cell>
          <cell r="B7">
            <v>3</v>
          </cell>
        </row>
        <row r="8">
          <cell r="A8" t="str">
            <v>SUSTRACCIÓN DE ARMAS LETALES</v>
          </cell>
          <cell r="B8">
            <v>3</v>
          </cell>
        </row>
        <row r="9">
          <cell r="A9" t="str">
            <v>ARMAS RECUPERADAS LETALES</v>
          </cell>
          <cell r="B9">
            <v>1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PAIS"/>
      <sheetName val="GRAF SEXO"/>
      <sheetName val="GRAF INST"/>
    </sheetNames>
    <sheetDataSet>
      <sheetData sheetId="0">
        <row r="4">
          <cell r="A4" t="str">
            <v>PAIS</v>
          </cell>
          <cell r="B4" t="str">
            <v>CANT</v>
          </cell>
        </row>
        <row r="5">
          <cell r="A5" t="str">
            <v>FRANCIA</v>
          </cell>
          <cell r="B5">
            <v>1</v>
          </cell>
        </row>
        <row r="6">
          <cell r="A6" t="str">
            <v>BRASIL</v>
          </cell>
          <cell r="B6">
            <v>16</v>
          </cell>
          <cell r="F6" t="str">
            <v>UNIVERSIDAD ABIERTA PARA ADULTOS UAPA</v>
          </cell>
          <cell r="G6">
            <v>67</v>
          </cell>
        </row>
        <row r="7">
          <cell r="A7" t="str">
            <v>COLOMBIA</v>
          </cell>
          <cell r="B7">
            <v>26</v>
          </cell>
          <cell r="F7" t="str">
            <v>PONTIFICA UN. CAT. MADRE Y MAESTRA PUCMM</v>
          </cell>
          <cell r="G7">
            <v>29</v>
          </cell>
        </row>
        <row r="8">
          <cell r="A8" t="str">
            <v xml:space="preserve">CUBA </v>
          </cell>
          <cell r="B8">
            <v>2</v>
          </cell>
          <cell r="F8" t="str">
            <v>UNIVERSIDAD DE LA TERCERA EDAD, UTE</v>
          </cell>
          <cell r="G8">
            <v>11</v>
          </cell>
        </row>
        <row r="9">
          <cell r="A9" t="str">
            <v>EL SALVADOR</v>
          </cell>
          <cell r="B9">
            <v>1</v>
          </cell>
          <cell r="F9" t="str">
            <v>UNIVERSIDAD IBEROAMERICANA, UNIBE</v>
          </cell>
          <cell r="G9">
            <v>11</v>
          </cell>
        </row>
        <row r="10">
          <cell r="A10" t="str">
            <v>ESTADOS UNIDOS</v>
          </cell>
          <cell r="B10">
            <v>60</v>
          </cell>
          <cell r="F10" t="str">
            <v>UNIVERSIDAD UCE</v>
          </cell>
          <cell r="G10">
            <v>29</v>
          </cell>
        </row>
        <row r="11">
          <cell r="A11" t="str">
            <v>ESPAÑA</v>
          </cell>
          <cell r="B11">
            <v>35</v>
          </cell>
          <cell r="F11" t="str">
            <v>UNIVERSIDAD DEL CARIBE, UNICARIBE</v>
          </cell>
          <cell r="G11">
            <v>35</v>
          </cell>
        </row>
        <row r="12">
          <cell r="A12" t="str">
            <v>GUATEMALA</v>
          </cell>
          <cell r="B12">
            <v>10</v>
          </cell>
          <cell r="F12" t="str">
            <v>UNIVERSIDAD PSIC. INDUSTRIAL DOM., UPID</v>
          </cell>
          <cell r="G12">
            <v>5</v>
          </cell>
        </row>
        <row r="13">
          <cell r="A13" t="str">
            <v>ITALIA</v>
          </cell>
          <cell r="B13">
            <v>2</v>
          </cell>
          <cell r="F13" t="str">
            <v>UNIV. EUGENIO MARIA DE HOSTOS, UNIRENHOS</v>
          </cell>
          <cell r="G13">
            <v>8</v>
          </cell>
        </row>
        <row r="14">
          <cell r="A14" t="str">
            <v>MEXICO</v>
          </cell>
          <cell r="B14">
            <v>19</v>
          </cell>
          <cell r="F14" t="str">
            <v>UPID COLEGIO</v>
          </cell>
          <cell r="G14">
            <v>1</v>
          </cell>
        </row>
        <row r="15">
          <cell r="A15" t="str">
            <v>PERU</v>
          </cell>
          <cell r="B15">
            <v>2</v>
          </cell>
          <cell r="F15" t="str">
            <v>UNICARIBE COLEGIO</v>
          </cell>
          <cell r="G15">
            <v>2</v>
          </cell>
        </row>
        <row r="16">
          <cell r="A16" t="str">
            <v>ARGENTINA</v>
          </cell>
          <cell r="B16">
            <v>9</v>
          </cell>
          <cell r="F16" t="str">
            <v>UNIV. EXPERIMENTAL FELIZ ADAM, UNEFA</v>
          </cell>
          <cell r="G16">
            <v>13</v>
          </cell>
        </row>
        <row r="17">
          <cell r="A17" t="str">
            <v>COREA</v>
          </cell>
          <cell r="B17">
            <v>1</v>
          </cell>
          <cell r="F17" t="str">
            <v>INST. TECN. DE SANTO DOM., INTEC UNIVERSIDAD</v>
          </cell>
          <cell r="G17">
            <v>45</v>
          </cell>
        </row>
        <row r="18">
          <cell r="A18" t="str">
            <v>RUSIA</v>
          </cell>
          <cell r="B18">
            <v>1</v>
          </cell>
          <cell r="F18" t="str">
            <v>INST. TECN. DE SANTO DOMINGO INTEC,  INGLES</v>
          </cell>
          <cell r="G18">
            <v>18</v>
          </cell>
        </row>
        <row r="19">
          <cell r="A19" t="str">
            <v>NICARAGUA</v>
          </cell>
          <cell r="B19">
            <v>1</v>
          </cell>
          <cell r="F19" t="str">
            <v>UNIVERSIDAD UNPHU</v>
          </cell>
          <cell r="G19">
            <v>45</v>
          </cell>
        </row>
        <row r="20">
          <cell r="A20" t="str">
            <v>VENEZUELA</v>
          </cell>
          <cell r="B20">
            <v>21</v>
          </cell>
          <cell r="F20" t="str">
            <v>ALIANZA FRANCESA</v>
          </cell>
          <cell r="G20">
            <v>6</v>
          </cell>
        </row>
        <row r="21">
          <cell r="A21" t="str">
            <v>CANADA</v>
          </cell>
          <cell r="B21">
            <v>3</v>
          </cell>
        </row>
        <row r="22">
          <cell r="A22" t="str">
            <v>JAMAICA</v>
          </cell>
          <cell r="B22">
            <v>2</v>
          </cell>
        </row>
        <row r="23">
          <cell r="A23" t="str">
            <v>CHINA</v>
          </cell>
          <cell r="B23">
            <v>8</v>
          </cell>
        </row>
        <row r="24">
          <cell r="A24" t="str">
            <v>INGLATERRA</v>
          </cell>
          <cell r="B24">
            <v>1</v>
          </cell>
        </row>
        <row r="25">
          <cell r="A25" t="str">
            <v>HONDURAS</v>
          </cell>
          <cell r="B25">
            <v>1</v>
          </cell>
        </row>
        <row r="26">
          <cell r="B26">
            <v>222</v>
          </cell>
        </row>
      </sheetData>
      <sheetData sheetId="1">
        <row r="11">
          <cell r="A11" t="str">
            <v>MASCULINO</v>
          </cell>
          <cell r="B11">
            <v>176</v>
          </cell>
        </row>
        <row r="12">
          <cell r="A12" t="str">
            <v>FEMENINO</v>
          </cell>
          <cell r="B12">
            <v>46</v>
          </cell>
        </row>
      </sheetData>
      <sheetData sheetId="2">
        <row r="6">
          <cell r="A6" t="str">
            <v>MIDE</v>
          </cell>
          <cell r="B6">
            <v>9</v>
          </cell>
          <cell r="F6" t="str">
            <v>MIDE</v>
          </cell>
          <cell r="G6">
            <v>25</v>
          </cell>
        </row>
        <row r="7">
          <cell r="A7" t="str">
            <v>ERD</v>
          </cell>
          <cell r="B7">
            <v>84</v>
          </cell>
          <cell r="F7" t="str">
            <v>ERD</v>
          </cell>
          <cell r="G7">
            <v>76</v>
          </cell>
        </row>
        <row r="8">
          <cell r="A8" t="str">
            <v>ARD</v>
          </cell>
          <cell r="B8">
            <v>50</v>
          </cell>
          <cell r="F8" t="str">
            <v>ARD</v>
          </cell>
          <cell r="G8">
            <v>41</v>
          </cell>
        </row>
        <row r="9">
          <cell r="A9" t="str">
            <v>FARD</v>
          </cell>
          <cell r="B9">
            <v>79</v>
          </cell>
          <cell r="F9" t="str">
            <v>FARD</v>
          </cell>
          <cell r="G9">
            <v>28</v>
          </cell>
        </row>
        <row r="10">
          <cell r="F10" t="str">
            <v>FAMILIARES</v>
          </cell>
          <cell r="G10">
            <v>155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"/>
      <sheetName val="graf. fuerza"/>
      <sheetName val="INGREIN"/>
      <sheetName val="GRAF ING"/>
      <sheetName val="BAJAS2"/>
      <sheetName val="GRAF BAJAS"/>
      <sheetName val="TRASLADOS"/>
      <sheetName val="ASIG Y DESIF"/>
      <sheetName val="PERS. SEG ESTADO"/>
      <sheetName val="GRAF SEG"/>
      <sheetName val="ACIDENTES"/>
      <sheetName val="GRAF ACC"/>
      <sheetName val="FALLECIMIENTOS"/>
      <sheetName val="GRAF FALL"/>
      <sheetName val="MIGRACION "/>
      <sheetName val="ARMAS"/>
      <sheetName val="GRAF ARMAS"/>
      <sheetName val="SUST, CONT"/>
      <sheetName val="GRAF SUS"/>
      <sheetName val="VEHIC"/>
      <sheetName val="GRAF VEHI"/>
      <sheetName val="DETENCIONES"/>
      <sheetName val="MERCANCIAS"/>
      <sheetName val="GRAF. MERC"/>
      <sheetName val="DINERO"/>
      <sheetName val="INTENTOS DE ATRACO"/>
      <sheetName val="SEGURIDAD CIUDADANA"/>
    </sheetNames>
    <sheetDataSet>
      <sheetData sheetId="0" refreshError="1"/>
      <sheetData sheetId="1">
        <row r="3">
          <cell r="F3" t="str">
            <v>MASCULINO</v>
          </cell>
          <cell r="G3">
            <v>26088</v>
          </cell>
        </row>
        <row r="4">
          <cell r="F4" t="str">
            <v>FEMENINO</v>
          </cell>
          <cell r="G4">
            <v>4120</v>
          </cell>
        </row>
      </sheetData>
      <sheetData sheetId="2" refreshError="1"/>
      <sheetData sheetId="3">
        <row r="2">
          <cell r="A2" t="str">
            <v>CABO</v>
          </cell>
          <cell r="B2">
            <v>1</v>
          </cell>
        </row>
        <row r="3">
          <cell r="A3" t="str">
            <v>RASO</v>
          </cell>
          <cell r="B3">
            <v>27</v>
          </cell>
        </row>
        <row r="4">
          <cell r="A4" t="str">
            <v>ASIMILADO MILITAR</v>
          </cell>
          <cell r="B4">
            <v>32</v>
          </cell>
        </row>
        <row r="5">
          <cell r="A5" t="str">
            <v xml:space="preserve">CONSCRIPTOS </v>
          </cell>
          <cell r="B5">
            <v>981</v>
          </cell>
        </row>
        <row r="6">
          <cell r="A6" t="str">
            <v>ASIMILADO MILITAR CAT. VI</v>
          </cell>
          <cell r="B6">
            <v>1</v>
          </cell>
        </row>
        <row r="7">
          <cell r="A7" t="str">
            <v>ASIMILADO MIL. CAT. VII</v>
          </cell>
          <cell r="B7">
            <v>2</v>
          </cell>
        </row>
        <row r="8">
          <cell r="A8" t="str">
            <v>ASIMILADO MILITAR CAT. VII</v>
          </cell>
          <cell r="B8">
            <v>1</v>
          </cell>
        </row>
        <row r="9">
          <cell r="A9" t="str">
            <v>ASIMILADO MIL. CAT. VIII</v>
          </cell>
          <cell r="B9">
            <v>1</v>
          </cell>
        </row>
      </sheetData>
      <sheetData sheetId="4" refreshError="1"/>
      <sheetData sheetId="5">
        <row r="2">
          <cell r="A2" t="str">
            <v>BAJO NIVEL DE DESEMPEÑO</v>
          </cell>
          <cell r="B2">
            <v>24</v>
          </cell>
        </row>
        <row r="3">
          <cell r="A3" t="str">
            <v>ESPIRACIÓN DE ALISTAMIENTO (NO REALISTÓ)</v>
          </cell>
          <cell r="B3">
            <v>5</v>
          </cell>
          <cell r="E3" t="str">
            <v>CORONEL</v>
          </cell>
          <cell r="F3">
            <v>2</v>
          </cell>
        </row>
        <row r="4">
          <cell r="A4" t="str">
            <v>FALTAS GRAVES DEBIDAMENTE COMPROBADAS</v>
          </cell>
          <cell r="B4">
            <v>32</v>
          </cell>
          <cell r="E4" t="str">
            <v>TTE. CORONEL</v>
          </cell>
          <cell r="F4">
            <v>2</v>
          </cell>
        </row>
        <row r="5">
          <cell r="A5" t="str">
            <v>SEPARADO Y DADO DE BAJAS POR DEFUNCIÓN</v>
          </cell>
          <cell r="B5">
            <v>14</v>
          </cell>
          <cell r="E5" t="str">
            <v>MAYOR</v>
          </cell>
          <cell r="F5">
            <v>2</v>
          </cell>
        </row>
        <row r="6">
          <cell r="A6" t="str">
            <v>CANCELACIÓN DE NOMBRAMIENTO</v>
          </cell>
          <cell r="B6">
            <v>8</v>
          </cell>
          <cell r="E6" t="str">
            <v>CAPITÁN</v>
          </cell>
          <cell r="F6">
            <v>8</v>
          </cell>
        </row>
        <row r="7">
          <cell r="A7" t="str">
            <v>INUTILIDAD FÍSICA CON DISFRUTE A PENSIÓN</v>
          </cell>
          <cell r="B7">
            <v>7</v>
          </cell>
          <cell r="E7" t="str">
            <v>1ER. TTE.</v>
          </cell>
          <cell r="F7">
            <v>11</v>
          </cell>
        </row>
        <row r="8">
          <cell r="A8" t="str">
            <v>POR SOLICITUD ACEPTADA</v>
          </cell>
          <cell r="B8">
            <v>46</v>
          </cell>
          <cell r="E8" t="str">
            <v>2DO. TTE.</v>
          </cell>
          <cell r="F8">
            <v>14</v>
          </cell>
        </row>
        <row r="9">
          <cell r="A9" t="str">
            <v>AUSENTE, SIN EL PERMISO CORRESPONDIENTE DE LOS SUPERIORES</v>
          </cell>
          <cell r="B9">
            <v>59</v>
          </cell>
          <cell r="E9" t="str">
            <v xml:space="preserve">CADETES Y ASP. </v>
          </cell>
          <cell r="F9">
            <v>29</v>
          </cell>
        </row>
        <row r="10">
          <cell r="A10" t="str">
            <v>RETIRO VOLUNTARIO CON PENSIÓN</v>
          </cell>
          <cell r="B10">
            <v>15</v>
          </cell>
          <cell r="E10" t="str">
            <v>SGTO. MAYOR</v>
          </cell>
          <cell r="F10">
            <v>21</v>
          </cell>
        </row>
        <row r="11">
          <cell r="A11" t="str">
            <v>SEPARADO POR RENUNCIA</v>
          </cell>
          <cell r="B11">
            <v>5</v>
          </cell>
          <cell r="E11" t="str">
            <v>SGTO.</v>
          </cell>
          <cell r="F11">
            <v>13</v>
          </cell>
        </row>
        <row r="12">
          <cell r="A12" t="str">
            <v xml:space="preserve">RETIRO POR ANTIGÜEDAD CON DISFRUTE DE PENSIÓN </v>
          </cell>
          <cell r="B12">
            <v>2</v>
          </cell>
          <cell r="E12" t="str">
            <v>CABO</v>
          </cell>
          <cell r="F12">
            <v>31</v>
          </cell>
        </row>
        <row r="13">
          <cell r="A13" t="str">
            <v>SUSPENSIÓN DE FUNCIONES</v>
          </cell>
          <cell r="B13">
            <v>10</v>
          </cell>
          <cell r="E13" t="str">
            <v>RASO</v>
          </cell>
          <cell r="F13">
            <v>88</v>
          </cell>
        </row>
        <row r="14">
          <cell r="A14" t="str">
            <v xml:space="preserve">BAJO RENDIMIENTO ACADÉMICO </v>
          </cell>
          <cell r="B14">
            <v>18</v>
          </cell>
          <cell r="E14" t="str">
            <v>CONSCRIPTO</v>
          </cell>
          <cell r="F14">
            <v>14</v>
          </cell>
        </row>
        <row r="15">
          <cell r="A15" t="str">
            <v xml:space="preserve">TRASLADO A LA FUERZA AÉREA </v>
          </cell>
          <cell r="B15">
            <v>2</v>
          </cell>
          <cell r="E15" t="str">
            <v>ASIMILADO</v>
          </cell>
          <cell r="F15">
            <v>12</v>
          </cell>
        </row>
        <row r="16">
          <cell r="B16">
            <v>247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A2" t="str">
            <v>CORONEL</v>
          </cell>
          <cell r="B2">
            <v>3</v>
          </cell>
          <cell r="G2" t="str">
            <v>CORONEL</v>
          </cell>
          <cell r="H2">
            <v>3</v>
          </cell>
        </row>
        <row r="3">
          <cell r="A3" t="str">
            <v>TTE. CORONEL</v>
          </cell>
          <cell r="B3">
            <v>2</v>
          </cell>
          <cell r="G3" t="str">
            <v>TTE. CORONEL</v>
          </cell>
          <cell r="H3">
            <v>2</v>
          </cell>
        </row>
        <row r="4">
          <cell r="A4" t="str">
            <v>CAPITÁN</v>
          </cell>
          <cell r="B4">
            <v>4</v>
          </cell>
          <cell r="G4" t="str">
            <v>MAYOR</v>
          </cell>
          <cell r="H4">
            <v>1</v>
          </cell>
        </row>
        <row r="5">
          <cell r="A5" t="str">
            <v>1ER. TTE.</v>
          </cell>
          <cell r="B5">
            <v>3</v>
          </cell>
          <cell r="G5" t="str">
            <v>CAPITÁN</v>
          </cell>
          <cell r="H5">
            <v>3</v>
          </cell>
        </row>
        <row r="6">
          <cell r="A6" t="str">
            <v>2DO. TTE.</v>
          </cell>
          <cell r="B6">
            <v>6</v>
          </cell>
          <cell r="G6" t="str">
            <v>1ER. TTE.</v>
          </cell>
          <cell r="H6">
            <v>2</v>
          </cell>
        </row>
        <row r="7">
          <cell r="A7" t="str">
            <v>SGTO. MAYOR</v>
          </cell>
          <cell r="B7">
            <v>2</v>
          </cell>
          <cell r="G7" t="str">
            <v>2DO. TTE.</v>
          </cell>
          <cell r="H7">
            <v>8</v>
          </cell>
        </row>
        <row r="8">
          <cell r="A8" t="str">
            <v>SARGENTO</v>
          </cell>
          <cell r="B8">
            <v>10</v>
          </cell>
          <cell r="G8" t="str">
            <v>SGTO. MAYOR</v>
          </cell>
          <cell r="H8">
            <v>7</v>
          </cell>
        </row>
        <row r="9">
          <cell r="A9" t="str">
            <v>CABO</v>
          </cell>
          <cell r="B9">
            <v>14</v>
          </cell>
          <cell r="G9" t="str">
            <v>SGTO.</v>
          </cell>
          <cell r="H9">
            <v>10</v>
          </cell>
        </row>
        <row r="10">
          <cell r="A10" t="str">
            <v xml:space="preserve">RASO </v>
          </cell>
          <cell r="B10">
            <v>21</v>
          </cell>
          <cell r="G10" t="str">
            <v>CABO</v>
          </cell>
          <cell r="H10">
            <v>20</v>
          </cell>
        </row>
        <row r="11">
          <cell r="A11" t="str">
            <v>CONSCRIPTO</v>
          </cell>
          <cell r="B11">
            <v>2</v>
          </cell>
          <cell r="G11" t="str">
            <v>RASO</v>
          </cell>
          <cell r="H11">
            <v>73</v>
          </cell>
        </row>
        <row r="12">
          <cell r="G12" t="str">
            <v>CONSCRIPTO</v>
          </cell>
          <cell r="H12">
            <v>4</v>
          </cell>
        </row>
      </sheetData>
      <sheetData sheetId="12" refreshError="1"/>
      <sheetData sheetId="13">
        <row r="3">
          <cell r="A3" t="str">
            <v>TTE. CORONEL</v>
          </cell>
          <cell r="B3">
            <v>2</v>
          </cell>
          <cell r="L3" t="str">
            <v>GRAL. DE BRIG.</v>
          </cell>
          <cell r="M3">
            <v>1</v>
          </cell>
        </row>
        <row r="4">
          <cell r="A4" t="str">
            <v>MAYOR</v>
          </cell>
          <cell r="B4">
            <v>1</v>
          </cell>
          <cell r="L4" t="str">
            <v>CAPITAN</v>
          </cell>
          <cell r="M4">
            <v>2</v>
          </cell>
        </row>
        <row r="5">
          <cell r="A5" t="str">
            <v>1ER. TTE.</v>
          </cell>
          <cell r="B5">
            <v>2</v>
          </cell>
          <cell r="L5" t="str">
            <v>1ER. TTE.</v>
          </cell>
          <cell r="M5">
            <v>1</v>
          </cell>
        </row>
        <row r="6">
          <cell r="A6" t="str">
            <v>2DO. TTE.</v>
          </cell>
          <cell r="B6">
            <v>6</v>
          </cell>
          <cell r="L6" t="str">
            <v>SGTO. A&amp;C</v>
          </cell>
          <cell r="M6">
            <v>1</v>
          </cell>
        </row>
        <row r="7">
          <cell r="A7" t="str">
            <v>SGTO. MAYOR</v>
          </cell>
          <cell r="B7">
            <v>4</v>
          </cell>
          <cell r="L7" t="str">
            <v>SGTO.</v>
          </cell>
          <cell r="M7">
            <v>1</v>
          </cell>
        </row>
        <row r="8">
          <cell r="A8" t="str">
            <v>SGTO.</v>
          </cell>
          <cell r="B8">
            <v>2</v>
          </cell>
          <cell r="L8" t="str">
            <v>CABO</v>
          </cell>
          <cell r="M8">
            <v>1</v>
          </cell>
        </row>
        <row r="9">
          <cell r="A9" t="str">
            <v>CABO</v>
          </cell>
          <cell r="B9">
            <v>3</v>
          </cell>
          <cell r="L9" t="str">
            <v/>
          </cell>
          <cell r="M9">
            <v>7</v>
          </cell>
        </row>
        <row r="10">
          <cell r="A10" t="str">
            <v>RASO</v>
          </cell>
          <cell r="B10">
            <v>1</v>
          </cell>
          <cell r="L10" t="str">
            <v/>
          </cell>
        </row>
        <row r="11">
          <cell r="B11">
            <v>21</v>
          </cell>
        </row>
      </sheetData>
      <sheetData sheetId="14" refreshError="1"/>
      <sheetData sheetId="15" refreshError="1"/>
      <sheetData sheetId="16">
        <row r="3">
          <cell r="A3" t="str">
            <v>CAPSULAS PARA PISTOLA</v>
          </cell>
          <cell r="B3">
            <v>11</v>
          </cell>
        </row>
        <row r="4">
          <cell r="A4" t="str">
            <v>ESCOPETAS</v>
          </cell>
          <cell r="B4">
            <v>3</v>
          </cell>
        </row>
        <row r="5">
          <cell r="A5" t="str">
            <v xml:space="preserve">PISTOLAS </v>
          </cell>
          <cell r="B5">
            <v>6</v>
          </cell>
        </row>
        <row r="6">
          <cell r="A6" t="str">
            <v>CARGADOR PARA PISTOLA</v>
          </cell>
          <cell r="B6">
            <v>14</v>
          </cell>
        </row>
        <row r="7">
          <cell r="A7" t="str">
            <v>ARMA DE FAB. CACERA</v>
          </cell>
          <cell r="B7">
            <v>4</v>
          </cell>
        </row>
      </sheetData>
      <sheetData sheetId="17" refreshError="1"/>
      <sheetData sheetId="18">
        <row r="2">
          <cell r="A2" t="str">
            <v>MARIHUANA (PAC. SIN ESP)</v>
          </cell>
          <cell r="B2">
            <v>49</v>
          </cell>
        </row>
      </sheetData>
      <sheetData sheetId="19" refreshError="1"/>
      <sheetData sheetId="20">
        <row r="2">
          <cell r="A2" t="str">
            <v>AUTOBÚS</v>
          </cell>
          <cell r="B2">
            <v>12</v>
          </cell>
        </row>
        <row r="3">
          <cell r="A3" t="str">
            <v>CAMIONES</v>
          </cell>
          <cell r="B3">
            <v>48</v>
          </cell>
        </row>
        <row r="4">
          <cell r="A4" t="str">
            <v>JEEPETAS</v>
          </cell>
          <cell r="B4">
            <v>33</v>
          </cell>
        </row>
        <row r="5">
          <cell r="A5" t="str">
            <v>MINIBÚS</v>
          </cell>
          <cell r="B5">
            <v>8</v>
          </cell>
        </row>
        <row r="6">
          <cell r="A6" t="str">
            <v>MOTOCICLETAS</v>
          </cell>
          <cell r="B6">
            <v>464</v>
          </cell>
        </row>
        <row r="7">
          <cell r="A7" t="str">
            <v>CARROS</v>
          </cell>
          <cell r="B7">
            <v>27</v>
          </cell>
        </row>
        <row r="8">
          <cell r="A8" t="str">
            <v>CAMIONETAS</v>
          </cell>
          <cell r="B8">
            <v>39</v>
          </cell>
        </row>
      </sheetData>
      <sheetData sheetId="21" refreshError="1"/>
      <sheetData sheetId="22" refreshError="1"/>
      <sheetData sheetId="23">
        <row r="2">
          <cell r="G2" t="str">
            <v>CARBÓN VEGETAL (SACOS)</v>
          </cell>
          <cell r="H2">
            <v>231</v>
          </cell>
        </row>
        <row r="3">
          <cell r="A3" t="str">
            <v>LECHE BONGÚ (UNIDADES)</v>
          </cell>
          <cell r="B3">
            <v>620</v>
          </cell>
          <cell r="G3" t="str">
            <v>PASTA DENTAL (UNIDADES)</v>
          </cell>
          <cell r="H3">
            <v>131</v>
          </cell>
        </row>
        <row r="4">
          <cell r="A4" t="str">
            <v>MANTEQUILLA (UDS.)</v>
          </cell>
          <cell r="B4">
            <v>12</v>
          </cell>
          <cell r="G4" t="str">
            <v>PERFUME (UNIDADES)</v>
          </cell>
          <cell r="H4">
            <v>133</v>
          </cell>
        </row>
        <row r="5">
          <cell r="A5" t="str">
            <v>SOPITAS (UNIDADES)</v>
          </cell>
          <cell r="B5">
            <v>71762</v>
          </cell>
          <cell r="G5" t="str">
            <v>POSTE DE MADERA</v>
          </cell>
          <cell r="H5">
            <v>140</v>
          </cell>
        </row>
        <row r="6">
          <cell r="A6" t="str">
            <v>HARINA DE TRIGO (PAQ.)</v>
          </cell>
          <cell r="B6">
            <v>162</v>
          </cell>
          <cell r="G6" t="str">
            <v>WISKI (LITROS)</v>
          </cell>
          <cell r="H6">
            <v>9701</v>
          </cell>
        </row>
        <row r="7">
          <cell r="A7" t="str">
            <v>LIBRAS DE AJO</v>
          </cell>
          <cell r="B7">
            <v>409</v>
          </cell>
          <cell r="G7" t="str">
            <v>CREMAS (UNDS)</v>
          </cell>
          <cell r="H7">
            <v>25</v>
          </cell>
        </row>
        <row r="8">
          <cell r="A8" t="str">
            <v>HARINA DE TRIGO (SACOS)</v>
          </cell>
          <cell r="B8">
            <v>845</v>
          </cell>
          <cell r="G8" t="str">
            <v>CERVEZAS (UDS.)</v>
          </cell>
          <cell r="H8">
            <v>1279</v>
          </cell>
        </row>
        <row r="9">
          <cell r="G9" t="str">
            <v>BEBIDAS ENERGIZANTES (UDS.)</v>
          </cell>
          <cell r="H9">
            <v>785</v>
          </cell>
        </row>
        <row r="10">
          <cell r="G10" t="str">
            <v>RON (UDS.)</v>
          </cell>
          <cell r="H10">
            <v>366</v>
          </cell>
        </row>
        <row r="11">
          <cell r="G11" t="str">
            <v>RON PEQUEÑO (UDS.)</v>
          </cell>
        </row>
        <row r="12">
          <cell r="G12" t="str">
            <v>CIGARRILLO UNIDADES</v>
          </cell>
          <cell r="H12">
            <v>1471800</v>
          </cell>
        </row>
        <row r="13">
          <cell r="G13" t="str">
            <v xml:space="preserve"> CLERÉN     (GL.)      </v>
          </cell>
          <cell r="H13">
            <v>45</v>
          </cell>
        </row>
        <row r="14">
          <cell r="G14" t="str">
            <v>UNIDADES DE ANIMALES</v>
          </cell>
          <cell r="H14">
            <v>55</v>
          </cell>
        </row>
        <row r="15">
          <cell r="G15" t="str">
            <v>CLERÉN (GLS.)</v>
          </cell>
          <cell r="H15">
            <v>25</v>
          </cell>
        </row>
      </sheetData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 PROV"/>
      <sheetName val="GRAF. ASIST"/>
      <sheetName val="GRAF. SEX"/>
      <sheetName val="GRAF. COND"/>
      <sheetName val="GRAF EX"/>
    </sheetNames>
    <sheetDataSet>
      <sheetData sheetId="0">
        <row r="1">
          <cell r="A1" t="str">
            <v>CASTILLO</v>
          </cell>
          <cell r="B1">
            <v>840</v>
          </cell>
        </row>
        <row r="2">
          <cell r="A2" t="str">
            <v>ARROYO CANO</v>
          </cell>
          <cell r="B2">
            <v>91</v>
          </cell>
        </row>
        <row r="3">
          <cell r="A3" t="str">
            <v>BANI</v>
          </cell>
          <cell r="B3">
            <v>853</v>
          </cell>
        </row>
        <row r="4">
          <cell r="A4" t="str">
            <v>BARAHONA</v>
          </cell>
          <cell r="B4">
            <v>1111</v>
          </cell>
        </row>
        <row r="5">
          <cell r="A5" t="str">
            <v>BOCA DE CACHÓN</v>
          </cell>
          <cell r="B5">
            <v>335</v>
          </cell>
        </row>
        <row r="6">
          <cell r="A6" t="str">
            <v>CASTILLO</v>
          </cell>
          <cell r="B6">
            <v>524</v>
          </cell>
        </row>
        <row r="7">
          <cell r="A7" t="str">
            <v>DUVERGÉ</v>
          </cell>
          <cell r="B7">
            <v>344</v>
          </cell>
        </row>
        <row r="8">
          <cell r="A8" t="str">
            <v>ELIAS PIÑA</v>
          </cell>
          <cell r="B8">
            <v>351</v>
          </cell>
        </row>
        <row r="9">
          <cell r="A9" t="str">
            <v>ENRIQUILLO</v>
          </cell>
          <cell r="B9">
            <v>155</v>
          </cell>
        </row>
        <row r="10">
          <cell r="A10" t="str">
            <v>GASPAR HERNÁNDEZ (MOCA)</v>
          </cell>
          <cell r="B10">
            <v>175</v>
          </cell>
        </row>
        <row r="11">
          <cell r="A11" t="str">
            <v>HATO MAYOR</v>
          </cell>
          <cell r="B11">
            <v>507</v>
          </cell>
        </row>
        <row r="12">
          <cell r="A12" t="str">
            <v>JARABACOA ( LA VEGA)</v>
          </cell>
          <cell r="B12">
            <v>77</v>
          </cell>
        </row>
        <row r="13">
          <cell r="A13" t="str">
            <v>LA CIÉNAGA</v>
          </cell>
          <cell r="B13">
            <v>237</v>
          </cell>
        </row>
        <row r="14">
          <cell r="A14" t="str">
            <v>LA ROMANA</v>
          </cell>
          <cell r="B14">
            <v>1381</v>
          </cell>
        </row>
        <row r="15">
          <cell r="A15" t="str">
            <v>LA VEGA</v>
          </cell>
          <cell r="B15">
            <v>622</v>
          </cell>
        </row>
        <row r="16">
          <cell r="A16" t="str">
            <v>LA VICTORIA</v>
          </cell>
          <cell r="B16">
            <v>539</v>
          </cell>
        </row>
        <row r="17">
          <cell r="A17" t="str">
            <v>LAS MATAS DE FARFÁN</v>
          </cell>
          <cell r="B17">
            <v>391</v>
          </cell>
        </row>
        <row r="18">
          <cell r="A18" t="str">
            <v>LOS ALCARRIZOS</v>
          </cell>
          <cell r="B18">
            <v>219</v>
          </cell>
        </row>
        <row r="19">
          <cell r="A19" t="str">
            <v>LOS CASTILLOS</v>
          </cell>
          <cell r="B19">
            <v>891</v>
          </cell>
        </row>
        <row r="20">
          <cell r="A20" t="str">
            <v>LOS PAJONES (NAGUA)</v>
          </cell>
          <cell r="B20">
            <v>161</v>
          </cell>
        </row>
        <row r="21">
          <cell r="A21" t="str">
            <v>MICHES</v>
          </cell>
          <cell r="B21">
            <v>566</v>
          </cell>
        </row>
        <row r="22">
          <cell r="A22" t="str">
            <v>MOCA</v>
          </cell>
          <cell r="B22">
            <v>573</v>
          </cell>
        </row>
        <row r="23">
          <cell r="A23" t="str">
            <v>NAGUA</v>
          </cell>
          <cell r="B23">
            <v>546</v>
          </cell>
        </row>
        <row r="24">
          <cell r="A24" t="str">
            <v>NEYBA</v>
          </cell>
          <cell r="B24">
            <v>659</v>
          </cell>
        </row>
        <row r="25">
          <cell r="A25" t="str">
            <v>PEDERNALES</v>
          </cell>
          <cell r="B25">
            <v>208</v>
          </cell>
        </row>
        <row r="26">
          <cell r="A26" t="str">
            <v>PIMENTEL</v>
          </cell>
          <cell r="B26">
            <v>484</v>
          </cell>
        </row>
        <row r="27">
          <cell r="A27" t="str">
            <v>SAN CRISTÓBAL</v>
          </cell>
          <cell r="B27">
            <v>1944</v>
          </cell>
        </row>
        <row r="28">
          <cell r="A28" t="str">
            <v>SAN JOSÉ DE LAS MATAS</v>
          </cell>
          <cell r="B28">
            <v>180</v>
          </cell>
        </row>
        <row r="29">
          <cell r="A29" t="str">
            <v>SAN JOSÉ DE OCOA</v>
          </cell>
          <cell r="B29">
            <v>164</v>
          </cell>
        </row>
        <row r="30">
          <cell r="A30" t="str">
            <v>SAN PEDRO DE MACORIS</v>
          </cell>
          <cell r="B30">
            <v>1212</v>
          </cell>
        </row>
        <row r="31">
          <cell r="A31" t="str">
            <v>SANTO DOMINGO ESTE</v>
          </cell>
          <cell r="B31">
            <v>5979</v>
          </cell>
        </row>
        <row r="32">
          <cell r="A32" t="str">
            <v>VALLEJUELO</v>
          </cell>
          <cell r="B32">
            <v>191</v>
          </cell>
        </row>
        <row r="33">
          <cell r="A33" t="str">
            <v>VALVERDE MAO</v>
          </cell>
          <cell r="B33">
            <v>778</v>
          </cell>
        </row>
        <row r="34">
          <cell r="A34" t="str">
            <v>YAGUATE (SAN CRISTÓBAL)</v>
          </cell>
          <cell r="B34">
            <v>285</v>
          </cell>
        </row>
      </sheetData>
      <sheetData sheetId="1">
        <row r="1">
          <cell r="B1" t="str">
            <v>INSCRITOS</v>
          </cell>
          <cell r="C1" t="str">
            <v>ASISTENCIA GENERAL</v>
          </cell>
        </row>
        <row r="2">
          <cell r="A2" t="str">
            <v>ARROYO BARRIL</v>
          </cell>
          <cell r="B2">
            <v>1163</v>
          </cell>
          <cell r="C2">
            <v>798</v>
          </cell>
        </row>
        <row r="3">
          <cell r="A3" t="str">
            <v>ARROYO CANO</v>
          </cell>
          <cell r="B3">
            <v>168</v>
          </cell>
          <cell r="C3">
            <v>106</v>
          </cell>
        </row>
        <row r="4">
          <cell r="A4" t="str">
            <v>BANI</v>
          </cell>
          <cell r="B4">
            <v>865</v>
          </cell>
          <cell r="C4">
            <v>752</v>
          </cell>
        </row>
        <row r="5">
          <cell r="A5" t="str">
            <v>BARAHONA</v>
          </cell>
          <cell r="B5">
            <v>1356</v>
          </cell>
          <cell r="C5">
            <v>1006</v>
          </cell>
        </row>
        <row r="6">
          <cell r="A6" t="str">
            <v>BOCA DE CACHÓN</v>
          </cell>
          <cell r="B6">
            <v>335</v>
          </cell>
          <cell r="C6">
            <v>289</v>
          </cell>
        </row>
        <row r="7">
          <cell r="A7" t="str">
            <v>CASTILLO</v>
          </cell>
          <cell r="B7">
            <v>717</v>
          </cell>
          <cell r="C7">
            <v>585</v>
          </cell>
        </row>
        <row r="8">
          <cell r="A8" t="str">
            <v>DUVERGÉ</v>
          </cell>
          <cell r="B8">
            <v>390</v>
          </cell>
          <cell r="C8">
            <v>354</v>
          </cell>
        </row>
        <row r="9">
          <cell r="A9" t="str">
            <v>ELIAS PIÑA</v>
          </cell>
          <cell r="B9">
            <v>415</v>
          </cell>
          <cell r="C9">
            <v>403</v>
          </cell>
        </row>
        <row r="10">
          <cell r="A10" t="str">
            <v>ENRIQUILLO</v>
          </cell>
          <cell r="B10">
            <v>165</v>
          </cell>
          <cell r="C10">
            <v>165</v>
          </cell>
        </row>
        <row r="11">
          <cell r="A11" t="str">
            <v>GASPAR HERNÁNDEZ (MOCA)</v>
          </cell>
          <cell r="B11">
            <v>250</v>
          </cell>
          <cell r="C11">
            <v>150</v>
          </cell>
        </row>
        <row r="12">
          <cell r="A12" t="str">
            <v>HATO MAYOR</v>
          </cell>
          <cell r="B12">
            <v>742</v>
          </cell>
          <cell r="C12">
            <v>507</v>
          </cell>
        </row>
        <row r="13">
          <cell r="A13" t="str">
            <v>JARABACOA ( LA VEGA)</v>
          </cell>
          <cell r="B13">
            <v>98</v>
          </cell>
          <cell r="C13">
            <v>98</v>
          </cell>
        </row>
        <row r="14">
          <cell r="A14" t="str">
            <v>LA CIÉNAGA</v>
          </cell>
          <cell r="B14">
            <v>332</v>
          </cell>
          <cell r="C14">
            <v>265</v>
          </cell>
        </row>
        <row r="15">
          <cell r="A15" t="str">
            <v>LA ROMANA</v>
          </cell>
          <cell r="B15">
            <v>1205</v>
          </cell>
          <cell r="C15">
            <v>1126</v>
          </cell>
        </row>
        <row r="16">
          <cell r="A16" t="str">
            <v>LA VEGA</v>
          </cell>
          <cell r="B16">
            <v>799</v>
          </cell>
          <cell r="C16">
            <v>603</v>
          </cell>
        </row>
        <row r="17">
          <cell r="A17" t="str">
            <v>LA VICTORIA</v>
          </cell>
          <cell r="B17">
            <v>1490</v>
          </cell>
          <cell r="C17">
            <v>836</v>
          </cell>
        </row>
        <row r="18">
          <cell r="A18" t="str">
            <v>LAS MATAS DE FARFÁN</v>
          </cell>
          <cell r="B18">
            <v>393</v>
          </cell>
          <cell r="C18">
            <v>393</v>
          </cell>
        </row>
        <row r="19">
          <cell r="A19" t="str">
            <v>LOS ALCARRIZOS</v>
          </cell>
          <cell r="B19">
            <v>372</v>
          </cell>
          <cell r="C19">
            <v>244</v>
          </cell>
        </row>
        <row r="20">
          <cell r="A20" t="str">
            <v>LOS CASTILLOS</v>
          </cell>
          <cell r="B20">
            <v>1531</v>
          </cell>
          <cell r="C20">
            <v>1029</v>
          </cell>
          <cell r="J20" t="str">
            <v>ASISTENTES</v>
          </cell>
          <cell r="K20" t="str">
            <v>AUSENCIAS</v>
          </cell>
        </row>
        <row r="21">
          <cell r="A21" t="str">
            <v>LOS PAJONES (NAGUA)</v>
          </cell>
          <cell r="B21">
            <v>179</v>
          </cell>
          <cell r="C21">
            <v>161</v>
          </cell>
          <cell r="J21">
            <v>23525</v>
          </cell>
          <cell r="K21">
            <v>12578</v>
          </cell>
        </row>
        <row r="22">
          <cell r="A22" t="str">
            <v>MICHES</v>
          </cell>
          <cell r="B22">
            <v>675</v>
          </cell>
          <cell r="C22">
            <v>579</v>
          </cell>
        </row>
        <row r="23">
          <cell r="A23" t="str">
            <v>MOCA</v>
          </cell>
          <cell r="B23">
            <v>485</v>
          </cell>
          <cell r="C23">
            <v>309</v>
          </cell>
        </row>
        <row r="24">
          <cell r="A24" t="str">
            <v>NAGUA</v>
          </cell>
          <cell r="B24">
            <v>430</v>
          </cell>
          <cell r="C24">
            <v>402</v>
          </cell>
        </row>
        <row r="25">
          <cell r="A25" t="str">
            <v>NEYBA</v>
          </cell>
          <cell r="B25">
            <v>759</v>
          </cell>
          <cell r="C25">
            <v>701</v>
          </cell>
        </row>
        <row r="26">
          <cell r="A26" t="str">
            <v>PEDERNALES</v>
          </cell>
          <cell r="B26">
            <v>451</v>
          </cell>
          <cell r="C26">
            <v>442</v>
          </cell>
        </row>
        <row r="27">
          <cell r="A27" t="str">
            <v>PIMENTEL</v>
          </cell>
          <cell r="B27">
            <v>710</v>
          </cell>
          <cell r="C27">
            <v>449</v>
          </cell>
        </row>
        <row r="28">
          <cell r="A28" t="str">
            <v>SAN CRISTÓBAL</v>
          </cell>
          <cell r="B28">
            <v>3625</v>
          </cell>
          <cell r="C28">
            <v>2310</v>
          </cell>
        </row>
        <row r="29">
          <cell r="A29" t="str">
            <v>SAN JOSÉ DE LAS MATAS</v>
          </cell>
          <cell r="B29">
            <v>265</v>
          </cell>
          <cell r="C29">
            <v>172</v>
          </cell>
        </row>
        <row r="30">
          <cell r="A30" t="str">
            <v>SAN JOSÉ DE OCOA</v>
          </cell>
          <cell r="B30">
            <v>314</v>
          </cell>
          <cell r="C30">
            <v>303</v>
          </cell>
        </row>
        <row r="31">
          <cell r="A31" t="str">
            <v>SAN PEDRO DE MACORIS</v>
          </cell>
          <cell r="B31">
            <v>3895</v>
          </cell>
          <cell r="C31">
            <v>1027</v>
          </cell>
        </row>
        <row r="32">
          <cell r="A32" t="str">
            <v>SANTO DOMINGO ESTE</v>
          </cell>
          <cell r="B32">
            <v>10071</v>
          </cell>
          <cell r="C32">
            <v>5677</v>
          </cell>
        </row>
        <row r="33">
          <cell r="A33" t="str">
            <v>VALLEJUELO</v>
          </cell>
          <cell r="B33">
            <v>290</v>
          </cell>
          <cell r="C33">
            <v>208</v>
          </cell>
        </row>
        <row r="34">
          <cell r="A34" t="str">
            <v>VALVERDE MAO</v>
          </cell>
          <cell r="B34">
            <v>845</v>
          </cell>
          <cell r="C34">
            <v>772</v>
          </cell>
        </row>
        <row r="35">
          <cell r="A35" t="str">
            <v>YAGUATE (SAN CRISTÓBAL)</v>
          </cell>
          <cell r="B35">
            <v>323</v>
          </cell>
          <cell r="C35">
            <v>304</v>
          </cell>
        </row>
      </sheetData>
      <sheetData sheetId="2">
        <row r="1">
          <cell r="B1" t="str">
            <v>FEMENINO</v>
          </cell>
          <cell r="C1" t="str">
            <v>MASCULINO</v>
          </cell>
        </row>
        <row r="2">
          <cell r="A2" t="str">
            <v>ARROYO BARRIL</v>
          </cell>
          <cell r="B2">
            <v>612</v>
          </cell>
          <cell r="C2">
            <v>228</v>
          </cell>
        </row>
        <row r="3">
          <cell r="A3" t="str">
            <v>ARROYO CANO</v>
          </cell>
          <cell r="B3">
            <v>60</v>
          </cell>
          <cell r="C3">
            <v>31</v>
          </cell>
        </row>
        <row r="4">
          <cell r="A4" t="str">
            <v>BANI</v>
          </cell>
          <cell r="B4">
            <v>588</v>
          </cell>
          <cell r="C4">
            <v>267</v>
          </cell>
        </row>
        <row r="5">
          <cell r="A5" t="str">
            <v>BARAHONA</v>
          </cell>
          <cell r="B5">
            <v>749</v>
          </cell>
          <cell r="C5">
            <v>362</v>
          </cell>
        </row>
        <row r="6">
          <cell r="A6" t="str">
            <v>BOCA DE CACHÓN</v>
          </cell>
          <cell r="B6">
            <v>223</v>
          </cell>
          <cell r="C6">
            <v>112</v>
          </cell>
        </row>
        <row r="7">
          <cell r="A7" t="str">
            <v>CASTILLO</v>
          </cell>
          <cell r="B7">
            <v>350</v>
          </cell>
          <cell r="C7">
            <v>174</v>
          </cell>
        </row>
        <row r="8">
          <cell r="A8" t="str">
            <v>DUVERGÉ</v>
          </cell>
          <cell r="B8">
            <v>254</v>
          </cell>
          <cell r="C8">
            <v>90</v>
          </cell>
        </row>
        <row r="9">
          <cell r="A9" t="str">
            <v>ELIAS PIÑA</v>
          </cell>
          <cell r="B9">
            <v>244</v>
          </cell>
          <cell r="C9">
            <v>107</v>
          </cell>
        </row>
        <row r="10">
          <cell r="A10" t="str">
            <v>ENRIQUILLO</v>
          </cell>
          <cell r="B10">
            <v>110</v>
          </cell>
          <cell r="C10">
            <v>45</v>
          </cell>
        </row>
        <row r="11">
          <cell r="A11" t="str">
            <v>GASPAR HERNÁNDEZ (MOCA)</v>
          </cell>
          <cell r="B11">
            <v>150</v>
          </cell>
          <cell r="C11">
            <v>25</v>
          </cell>
        </row>
        <row r="12">
          <cell r="A12" t="str">
            <v>HATO MAYOR</v>
          </cell>
          <cell r="B12">
            <v>392</v>
          </cell>
          <cell r="C12">
            <v>115</v>
          </cell>
        </row>
        <row r="13">
          <cell r="A13" t="str">
            <v>JARABACOA ( LA VEGA)</v>
          </cell>
          <cell r="B13">
            <v>63</v>
          </cell>
          <cell r="C13">
            <v>14</v>
          </cell>
        </row>
        <row r="14">
          <cell r="A14" t="str">
            <v>LA CIÉNAGA</v>
          </cell>
          <cell r="B14">
            <v>168</v>
          </cell>
          <cell r="C14">
            <v>69</v>
          </cell>
        </row>
        <row r="15">
          <cell r="A15" t="str">
            <v>LA ROMANA</v>
          </cell>
          <cell r="B15">
            <v>740</v>
          </cell>
          <cell r="C15">
            <v>641</v>
          </cell>
        </row>
        <row r="16">
          <cell r="A16" t="str">
            <v>LA VEGA</v>
          </cell>
          <cell r="B16">
            <v>380</v>
          </cell>
          <cell r="C16">
            <v>242</v>
          </cell>
        </row>
        <row r="17">
          <cell r="A17" t="str">
            <v>LA VICTORIA</v>
          </cell>
          <cell r="B17">
            <v>27</v>
          </cell>
          <cell r="C17">
            <v>512</v>
          </cell>
        </row>
        <row r="18">
          <cell r="A18" t="str">
            <v>LAS MATAS DE FARFÁN</v>
          </cell>
          <cell r="B18">
            <v>227</v>
          </cell>
          <cell r="C18">
            <v>164</v>
          </cell>
        </row>
        <row r="19">
          <cell r="A19" t="str">
            <v>LOS ALCARRIZOS</v>
          </cell>
          <cell r="B19">
            <v>175</v>
          </cell>
          <cell r="C19">
            <v>44</v>
          </cell>
        </row>
        <row r="20">
          <cell r="A20" t="str">
            <v>LOS CASTILLOS</v>
          </cell>
          <cell r="B20">
            <v>661</v>
          </cell>
          <cell r="C20">
            <v>230</v>
          </cell>
        </row>
        <row r="21">
          <cell r="A21" t="str">
            <v>LOS PAJONES (NAGUA)</v>
          </cell>
          <cell r="B21">
            <v>148</v>
          </cell>
          <cell r="C21">
            <v>13</v>
          </cell>
        </row>
        <row r="22">
          <cell r="A22" t="str">
            <v>MICHES</v>
          </cell>
          <cell r="B22">
            <v>383</v>
          </cell>
          <cell r="C22">
            <v>183</v>
          </cell>
        </row>
        <row r="23">
          <cell r="A23" t="str">
            <v>MOCA</v>
          </cell>
          <cell r="B23">
            <v>281</v>
          </cell>
          <cell r="C23">
            <v>292</v>
          </cell>
        </row>
        <row r="24">
          <cell r="A24" t="str">
            <v>NAGUA</v>
          </cell>
          <cell r="B24">
            <v>387</v>
          </cell>
          <cell r="C24">
            <v>159</v>
          </cell>
        </row>
        <row r="25">
          <cell r="A25" t="str">
            <v>NEYBA</v>
          </cell>
          <cell r="B25">
            <v>454</v>
          </cell>
          <cell r="C25">
            <v>205</v>
          </cell>
        </row>
        <row r="26">
          <cell r="A26" t="str">
            <v>PEDERNALES</v>
          </cell>
          <cell r="B26">
            <v>160</v>
          </cell>
          <cell r="C26">
            <v>48</v>
          </cell>
        </row>
        <row r="27">
          <cell r="A27" t="str">
            <v>PIMENTEL</v>
          </cell>
          <cell r="B27">
            <v>264</v>
          </cell>
          <cell r="C27">
            <v>220</v>
          </cell>
        </row>
        <row r="28">
          <cell r="A28" t="str">
            <v>SAN CRISTÓBAL</v>
          </cell>
          <cell r="B28">
            <v>1314</v>
          </cell>
          <cell r="C28">
            <v>630</v>
          </cell>
        </row>
        <row r="29">
          <cell r="A29" t="str">
            <v>SAN JOSÉ DE LAS MATAS</v>
          </cell>
          <cell r="B29">
            <v>60</v>
          </cell>
          <cell r="C29">
            <v>120</v>
          </cell>
        </row>
        <row r="30">
          <cell r="A30" t="str">
            <v>SAN JOSÉ DE OCOA</v>
          </cell>
          <cell r="B30">
            <v>120</v>
          </cell>
          <cell r="C30">
            <v>44</v>
          </cell>
        </row>
        <row r="31">
          <cell r="A31" t="str">
            <v>SAN PEDRO DE MACORIS</v>
          </cell>
          <cell r="B31">
            <v>699</v>
          </cell>
          <cell r="C31">
            <v>513</v>
          </cell>
        </row>
        <row r="32">
          <cell r="A32" t="str">
            <v>SANTO DOMINGO ESTE</v>
          </cell>
          <cell r="B32">
            <v>4322</v>
          </cell>
          <cell r="C32">
            <v>1657</v>
          </cell>
        </row>
        <row r="33">
          <cell r="A33" t="str">
            <v>VALLEJUELO</v>
          </cell>
          <cell r="B33">
            <v>156</v>
          </cell>
          <cell r="C33">
            <v>35</v>
          </cell>
        </row>
        <row r="38">
          <cell r="H38" t="str">
            <v>FEMENINO</v>
          </cell>
          <cell r="I38" t="str">
            <v>MASCULINO</v>
          </cell>
        </row>
        <row r="39">
          <cell r="H39">
            <v>15729</v>
          </cell>
          <cell r="I39">
            <v>7846</v>
          </cell>
        </row>
      </sheetData>
      <sheetData sheetId="3">
        <row r="1">
          <cell r="B1" t="str">
            <v>CIVILES</v>
          </cell>
          <cell r="C1" t="str">
            <v>MILITARES</v>
          </cell>
        </row>
        <row r="2">
          <cell r="A2" t="str">
            <v>ARROYO BARRIL</v>
          </cell>
          <cell r="B2">
            <v>832</v>
          </cell>
          <cell r="C2">
            <v>8</v>
          </cell>
        </row>
        <row r="3">
          <cell r="A3" t="str">
            <v>ARROYO CANO</v>
          </cell>
          <cell r="B3">
            <v>91</v>
          </cell>
          <cell r="C3">
            <v>0</v>
          </cell>
        </row>
        <row r="4">
          <cell r="A4" t="str">
            <v>BANI</v>
          </cell>
          <cell r="B4">
            <v>851</v>
          </cell>
          <cell r="C4">
            <v>2</v>
          </cell>
        </row>
        <row r="5">
          <cell r="A5" t="str">
            <v>BARAHONA</v>
          </cell>
          <cell r="B5">
            <v>1101</v>
          </cell>
          <cell r="C5">
            <v>10</v>
          </cell>
        </row>
        <row r="6">
          <cell r="A6" t="str">
            <v>BOCA DE CACHÓN</v>
          </cell>
          <cell r="B6">
            <v>335</v>
          </cell>
          <cell r="C6">
            <v>0</v>
          </cell>
        </row>
        <row r="7">
          <cell r="A7" t="str">
            <v>CASTILLO</v>
          </cell>
          <cell r="B7">
            <v>524</v>
          </cell>
          <cell r="C7">
            <v>0</v>
          </cell>
        </row>
        <row r="8">
          <cell r="A8" t="str">
            <v>DUVERGÉ</v>
          </cell>
          <cell r="B8">
            <v>336</v>
          </cell>
          <cell r="C8">
            <v>8</v>
          </cell>
        </row>
        <row r="9">
          <cell r="A9" t="str">
            <v>ELIAS PIÑA</v>
          </cell>
          <cell r="B9">
            <v>349</v>
          </cell>
          <cell r="C9">
            <v>2</v>
          </cell>
        </row>
        <row r="10">
          <cell r="A10" t="str">
            <v>ENRIQUILLO</v>
          </cell>
          <cell r="B10">
            <v>154</v>
          </cell>
          <cell r="C10">
            <v>1</v>
          </cell>
        </row>
        <row r="11">
          <cell r="A11" t="str">
            <v>GASPAR HERNÁNDEZ (MOCA)</v>
          </cell>
          <cell r="B11">
            <v>175</v>
          </cell>
          <cell r="C11">
            <v>0</v>
          </cell>
        </row>
        <row r="12">
          <cell r="A12" t="str">
            <v>HATO MAYOR</v>
          </cell>
          <cell r="B12">
            <v>503</v>
          </cell>
          <cell r="C12">
            <v>4</v>
          </cell>
        </row>
        <row r="13">
          <cell r="A13" t="str">
            <v>JARABACOA ( LA VEGA)</v>
          </cell>
          <cell r="B13">
            <v>77</v>
          </cell>
          <cell r="C13">
            <v>0</v>
          </cell>
        </row>
        <row r="14">
          <cell r="A14" t="str">
            <v>LA CIÉNAGA</v>
          </cell>
          <cell r="B14">
            <v>235</v>
          </cell>
          <cell r="C14">
            <v>2</v>
          </cell>
        </row>
        <row r="15">
          <cell r="A15" t="str">
            <v>LA ROMANA</v>
          </cell>
          <cell r="B15">
            <v>1377</v>
          </cell>
          <cell r="C15">
            <v>4</v>
          </cell>
        </row>
        <row r="16">
          <cell r="A16" t="str">
            <v>LA VEGA</v>
          </cell>
          <cell r="B16">
            <v>618</v>
          </cell>
          <cell r="C16">
            <v>4</v>
          </cell>
        </row>
        <row r="17">
          <cell r="A17" t="str">
            <v>LA VICTORIA</v>
          </cell>
          <cell r="B17">
            <v>537</v>
          </cell>
          <cell r="C17">
            <v>2</v>
          </cell>
        </row>
        <row r="18">
          <cell r="A18" t="str">
            <v>LAS MATAS DE FARFÁN</v>
          </cell>
          <cell r="B18">
            <v>389</v>
          </cell>
          <cell r="C18">
            <v>2</v>
          </cell>
        </row>
        <row r="19">
          <cell r="A19" t="str">
            <v>LOS ALCARRIZOS</v>
          </cell>
          <cell r="B19">
            <v>216</v>
          </cell>
          <cell r="C19">
            <v>3</v>
          </cell>
        </row>
        <row r="20">
          <cell r="A20" t="str">
            <v>LOS CASTILLOS</v>
          </cell>
          <cell r="B20">
            <v>886</v>
          </cell>
          <cell r="C20">
            <v>5</v>
          </cell>
        </row>
        <row r="21">
          <cell r="A21" t="str">
            <v>LOS PAJONES (NAGUA)</v>
          </cell>
          <cell r="B21">
            <v>161</v>
          </cell>
          <cell r="C21">
            <v>0</v>
          </cell>
          <cell r="J21" t="str">
            <v>CIVILES</v>
          </cell>
          <cell r="K21" t="str">
            <v>MILITARES</v>
          </cell>
        </row>
        <row r="22">
          <cell r="A22" t="str">
            <v>MICHES</v>
          </cell>
          <cell r="B22">
            <v>564</v>
          </cell>
          <cell r="C22">
            <v>2</v>
          </cell>
          <cell r="J22">
            <v>23415</v>
          </cell>
          <cell r="K22">
            <v>158</v>
          </cell>
        </row>
        <row r="23">
          <cell r="A23" t="str">
            <v>MOCA</v>
          </cell>
          <cell r="B23">
            <v>569</v>
          </cell>
          <cell r="C23">
            <v>4</v>
          </cell>
        </row>
        <row r="24">
          <cell r="A24" t="str">
            <v>NAGUA</v>
          </cell>
          <cell r="B24">
            <v>545</v>
          </cell>
          <cell r="C24">
            <v>1</v>
          </cell>
        </row>
        <row r="25">
          <cell r="A25" t="str">
            <v>NEYBA</v>
          </cell>
          <cell r="B25">
            <v>657</v>
          </cell>
          <cell r="C25">
            <v>2</v>
          </cell>
        </row>
        <row r="26">
          <cell r="A26" t="str">
            <v>PEDERNALES</v>
          </cell>
          <cell r="B26">
            <v>202</v>
          </cell>
          <cell r="C26">
            <v>6</v>
          </cell>
        </row>
        <row r="27">
          <cell r="A27" t="str">
            <v>PIMENTEL</v>
          </cell>
          <cell r="B27">
            <v>483</v>
          </cell>
          <cell r="C27">
            <v>1</v>
          </cell>
        </row>
        <row r="28">
          <cell r="A28" t="str">
            <v>SAN CRISTÓBAL</v>
          </cell>
          <cell r="B28">
            <v>1939</v>
          </cell>
          <cell r="C28">
            <v>5</v>
          </cell>
        </row>
        <row r="29">
          <cell r="A29" t="str">
            <v>SAN JOSÉ DE LAS MATAS</v>
          </cell>
          <cell r="B29">
            <v>178</v>
          </cell>
          <cell r="C29">
            <v>2</v>
          </cell>
        </row>
        <row r="30">
          <cell r="A30" t="str">
            <v>SAN JOSÉ DE OCOA</v>
          </cell>
          <cell r="B30">
            <v>164</v>
          </cell>
          <cell r="C30">
            <v>0</v>
          </cell>
        </row>
        <row r="31">
          <cell r="A31" t="str">
            <v>SAN PEDRO DE MACORIS</v>
          </cell>
          <cell r="B31">
            <v>1210</v>
          </cell>
          <cell r="C31">
            <v>2</v>
          </cell>
        </row>
        <row r="32">
          <cell r="A32" t="str">
            <v>SANTO DOMINGO ESTE</v>
          </cell>
          <cell r="B32">
            <v>5906</v>
          </cell>
          <cell r="C32">
            <v>73</v>
          </cell>
        </row>
        <row r="33">
          <cell r="A33" t="str">
            <v>VALLEJUELO</v>
          </cell>
          <cell r="B33">
            <v>191</v>
          </cell>
          <cell r="C33">
            <v>0</v>
          </cell>
        </row>
        <row r="34">
          <cell r="A34" t="str">
            <v>VALVERDE MAO</v>
          </cell>
          <cell r="B34">
            <v>775</v>
          </cell>
          <cell r="C34">
            <v>3</v>
          </cell>
        </row>
        <row r="35">
          <cell r="A35" t="str">
            <v>YAGUATE (SAN CRISTÓBAL)</v>
          </cell>
          <cell r="B35">
            <v>285</v>
          </cell>
          <cell r="C35">
            <v>0</v>
          </cell>
        </row>
      </sheetData>
      <sheetData sheetId="4">
        <row r="1">
          <cell r="B1" t="str">
            <v>NACIONALES</v>
          </cell>
          <cell r="C1" t="str">
            <v>EXTRANGEROS</v>
          </cell>
        </row>
        <row r="2">
          <cell r="A2" t="str">
            <v>ARROYO BARRIL</v>
          </cell>
          <cell r="B2">
            <v>829</v>
          </cell>
          <cell r="C2">
            <v>11</v>
          </cell>
        </row>
        <row r="3">
          <cell r="A3" t="str">
            <v>ARROYO CANO</v>
          </cell>
          <cell r="B3">
            <v>91</v>
          </cell>
          <cell r="C3">
            <v>0</v>
          </cell>
        </row>
        <row r="4">
          <cell r="A4" t="str">
            <v>BANI</v>
          </cell>
          <cell r="B4">
            <v>852</v>
          </cell>
          <cell r="C4">
            <v>1</v>
          </cell>
        </row>
        <row r="5">
          <cell r="A5" t="str">
            <v>BARAHONA</v>
          </cell>
          <cell r="B5">
            <v>1090</v>
          </cell>
          <cell r="C5">
            <v>21</v>
          </cell>
        </row>
        <row r="6">
          <cell r="A6" t="str">
            <v>BOCA DE CACHÓN</v>
          </cell>
          <cell r="B6">
            <v>335</v>
          </cell>
          <cell r="C6">
            <v>0</v>
          </cell>
        </row>
        <row r="7">
          <cell r="A7" t="str">
            <v>CASTILLO</v>
          </cell>
          <cell r="B7">
            <v>515</v>
          </cell>
          <cell r="C7">
            <v>9</v>
          </cell>
        </row>
        <row r="8">
          <cell r="A8" t="str">
            <v>DUVERGÉ</v>
          </cell>
          <cell r="B8">
            <v>344</v>
          </cell>
          <cell r="C8">
            <v>0</v>
          </cell>
        </row>
        <row r="9">
          <cell r="A9" t="str">
            <v>ELIAS PIÑA</v>
          </cell>
          <cell r="B9">
            <v>339</v>
          </cell>
          <cell r="C9">
            <v>12</v>
          </cell>
        </row>
        <row r="10">
          <cell r="A10" t="str">
            <v>ENRIQUILLO</v>
          </cell>
          <cell r="B10">
            <v>155</v>
          </cell>
          <cell r="C10">
            <v>0</v>
          </cell>
        </row>
        <row r="11">
          <cell r="A11" t="str">
            <v>GASPAR HERNÁNDEZ (MOCA)</v>
          </cell>
          <cell r="B11">
            <v>160</v>
          </cell>
          <cell r="C11">
            <v>15</v>
          </cell>
        </row>
        <row r="12">
          <cell r="A12" t="str">
            <v>HATO MAYOR</v>
          </cell>
          <cell r="B12">
            <v>5</v>
          </cell>
          <cell r="C12">
            <v>502</v>
          </cell>
        </row>
        <row r="13">
          <cell r="A13" t="str">
            <v>JARABACOA ( LA VEGA)</v>
          </cell>
          <cell r="B13">
            <v>74</v>
          </cell>
          <cell r="C13">
            <v>3</v>
          </cell>
        </row>
        <row r="14">
          <cell r="A14" t="str">
            <v>LA CIÉNAGA</v>
          </cell>
          <cell r="B14">
            <v>236</v>
          </cell>
          <cell r="C14">
            <v>1</v>
          </cell>
        </row>
        <row r="15">
          <cell r="A15" t="str">
            <v>LA ROMANA</v>
          </cell>
          <cell r="B15">
            <v>1326</v>
          </cell>
          <cell r="C15">
            <v>55</v>
          </cell>
        </row>
        <row r="16">
          <cell r="A16" t="str">
            <v>LA VEGA</v>
          </cell>
          <cell r="B16">
            <v>603</v>
          </cell>
          <cell r="C16">
            <v>19</v>
          </cell>
        </row>
        <row r="17">
          <cell r="A17" t="str">
            <v>LA VICTORIA</v>
          </cell>
          <cell r="B17">
            <v>527</v>
          </cell>
          <cell r="C17">
            <v>12</v>
          </cell>
        </row>
        <row r="18">
          <cell r="A18" t="str">
            <v>LAS MATAS DE FARFÁN</v>
          </cell>
          <cell r="B18">
            <v>390</v>
          </cell>
          <cell r="C18">
            <v>1</v>
          </cell>
        </row>
        <row r="19">
          <cell r="A19" t="str">
            <v>LOS ALCARRIZOS</v>
          </cell>
          <cell r="B19">
            <v>208</v>
          </cell>
          <cell r="C19">
            <v>11</v>
          </cell>
        </row>
        <row r="20">
          <cell r="A20" t="str">
            <v>LOS CASTILLOS</v>
          </cell>
          <cell r="B20">
            <v>878</v>
          </cell>
          <cell r="C20">
            <v>13</v>
          </cell>
        </row>
        <row r="21">
          <cell r="A21" t="str">
            <v>LOS PAJONES (NAGUA)</v>
          </cell>
          <cell r="B21">
            <v>161</v>
          </cell>
          <cell r="C21">
            <v>0</v>
          </cell>
        </row>
        <row r="22">
          <cell r="A22" t="str">
            <v>MICHES</v>
          </cell>
          <cell r="B22">
            <v>546</v>
          </cell>
          <cell r="C22">
            <v>20</v>
          </cell>
        </row>
        <row r="23">
          <cell r="A23" t="str">
            <v>MOCA</v>
          </cell>
          <cell r="B23">
            <v>551</v>
          </cell>
          <cell r="C23">
            <v>22</v>
          </cell>
          <cell r="F23" t="str">
            <v>EXTRANJEROS</v>
          </cell>
          <cell r="G23" t="str">
            <v>NACIONALES</v>
          </cell>
        </row>
        <row r="24">
          <cell r="A24" t="str">
            <v>NAGUA</v>
          </cell>
          <cell r="B24">
            <v>538</v>
          </cell>
          <cell r="C24">
            <v>8</v>
          </cell>
          <cell r="F24">
            <v>825</v>
          </cell>
          <cell r="G24">
            <v>22748</v>
          </cell>
        </row>
        <row r="25">
          <cell r="A25" t="str">
            <v>NEYBA</v>
          </cell>
          <cell r="B25">
            <v>659</v>
          </cell>
          <cell r="C25">
            <v>0</v>
          </cell>
        </row>
        <row r="26">
          <cell r="A26" t="str">
            <v>PEDERNALES</v>
          </cell>
          <cell r="B26">
            <v>206</v>
          </cell>
          <cell r="C26">
            <v>2</v>
          </cell>
        </row>
        <row r="27">
          <cell r="A27" t="str">
            <v>PIMENTEL</v>
          </cell>
          <cell r="B27">
            <v>484</v>
          </cell>
          <cell r="C27">
            <v>0</v>
          </cell>
        </row>
        <row r="28">
          <cell r="A28" t="str">
            <v>SAN CRISTÓBAL</v>
          </cell>
          <cell r="B28">
            <v>1936</v>
          </cell>
          <cell r="C28">
            <v>8</v>
          </cell>
        </row>
        <row r="29">
          <cell r="A29" t="str">
            <v>SAN JOSÉ DE LAS MATAS</v>
          </cell>
          <cell r="B29">
            <v>177</v>
          </cell>
          <cell r="C29">
            <v>3</v>
          </cell>
        </row>
        <row r="30">
          <cell r="A30" t="str">
            <v>SAN JOSÉ DE OCOA</v>
          </cell>
          <cell r="B30">
            <v>162</v>
          </cell>
          <cell r="C30">
            <v>2</v>
          </cell>
        </row>
        <row r="31">
          <cell r="A31" t="str">
            <v>SAN PEDRO DE MACORIS</v>
          </cell>
          <cell r="B31">
            <v>1187</v>
          </cell>
          <cell r="C31">
            <v>25</v>
          </cell>
        </row>
        <row r="32">
          <cell r="A32" t="str">
            <v>SANTO DOMINGO ESTE</v>
          </cell>
          <cell r="B32">
            <v>5938</v>
          </cell>
          <cell r="C32">
            <v>41</v>
          </cell>
        </row>
        <row r="33">
          <cell r="A33" t="str">
            <v>VALLEJUELO</v>
          </cell>
          <cell r="B33">
            <v>191</v>
          </cell>
          <cell r="C33">
            <v>0</v>
          </cell>
        </row>
        <row r="34">
          <cell r="A34" t="str">
            <v>VALVERDE MAO</v>
          </cell>
          <cell r="B34">
            <v>771</v>
          </cell>
          <cell r="C34">
            <v>7</v>
          </cell>
        </row>
        <row r="35">
          <cell r="A35" t="str">
            <v>YAGUATE (SAN CRISTÓBAL)</v>
          </cell>
          <cell r="B35">
            <v>284</v>
          </cell>
          <cell r="C35">
            <v>1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ES"/>
      <sheetName val="graf pen"/>
      <sheetName val="FALLECIMIENTOS"/>
      <sheetName val="graf fall"/>
    </sheetNames>
    <sheetDataSet>
      <sheetData sheetId="0" refreshError="1"/>
      <sheetData sheetId="1">
        <row r="3">
          <cell r="A3" t="str">
            <v>Coronel ó Cap. de Navío</v>
          </cell>
          <cell r="B3">
            <v>3</v>
          </cell>
          <cell r="D3" t="str">
            <v>MIDE</v>
          </cell>
          <cell r="E3">
            <v>12</v>
          </cell>
        </row>
        <row r="4">
          <cell r="A4" t="str">
            <v>Tte. Coronel ó Cap. de Fragata</v>
          </cell>
          <cell r="B4">
            <v>5</v>
          </cell>
          <cell r="D4" t="str">
            <v>ERD</v>
          </cell>
          <cell r="E4">
            <v>136</v>
          </cell>
        </row>
        <row r="5">
          <cell r="A5" t="str">
            <v>Mayor ó Cap. de Corbeta</v>
          </cell>
          <cell r="B5">
            <v>5</v>
          </cell>
          <cell r="D5" t="str">
            <v>ARD</v>
          </cell>
          <cell r="E5">
            <v>34</v>
          </cell>
        </row>
        <row r="6">
          <cell r="A6" t="str">
            <v xml:space="preserve">Capitán ó Ten. de Navío </v>
          </cell>
          <cell r="B6">
            <v>12</v>
          </cell>
          <cell r="D6" t="str">
            <v>FARD</v>
          </cell>
          <cell r="E6">
            <v>47</v>
          </cell>
        </row>
        <row r="7">
          <cell r="A7" t="str">
            <v>1er.Tte. ó Teniente de Fragata</v>
          </cell>
          <cell r="B7">
            <v>7</v>
          </cell>
          <cell r="E7">
            <v>229</v>
          </cell>
        </row>
        <row r="8">
          <cell r="A8" t="str">
            <v>2do.Tte ó Teniente de Corbeta</v>
          </cell>
          <cell r="B8">
            <v>21</v>
          </cell>
        </row>
        <row r="9">
          <cell r="A9" t="str">
            <v>Sargento Mayor</v>
          </cell>
          <cell r="B9">
            <v>31</v>
          </cell>
        </row>
        <row r="10">
          <cell r="A10" t="str">
            <v>Sargento A&amp;C</v>
          </cell>
          <cell r="B10">
            <v>5</v>
          </cell>
        </row>
        <row r="11">
          <cell r="A11" t="str">
            <v>Sargento</v>
          </cell>
          <cell r="B11">
            <v>3</v>
          </cell>
        </row>
        <row r="12">
          <cell r="A12" t="str">
            <v>Cabo</v>
          </cell>
          <cell r="B12">
            <v>1</v>
          </cell>
        </row>
        <row r="13">
          <cell r="A13" t="str">
            <v>Raso  ó Marinero + GM</v>
          </cell>
          <cell r="B13">
            <v>6</v>
          </cell>
        </row>
        <row r="14">
          <cell r="A14" t="str">
            <v>Asimilados</v>
          </cell>
          <cell r="B14">
            <v>28</v>
          </cell>
        </row>
        <row r="15">
          <cell r="A15" t="str">
            <v xml:space="preserve">Tutoras </v>
          </cell>
          <cell r="B15">
            <v>21</v>
          </cell>
        </row>
        <row r="16">
          <cell r="A16" t="str">
            <v>Tutores</v>
          </cell>
          <cell r="B16">
            <v>1</v>
          </cell>
        </row>
        <row r="17">
          <cell r="A17" t="str">
            <v xml:space="preserve">Viudas </v>
          </cell>
          <cell r="B17">
            <v>77</v>
          </cell>
        </row>
        <row r="18">
          <cell r="A18" t="str">
            <v xml:space="preserve">Viudos </v>
          </cell>
          <cell r="B18">
            <v>3</v>
          </cell>
        </row>
        <row r="19">
          <cell r="B19">
            <v>229</v>
          </cell>
        </row>
      </sheetData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RGENCIAS"/>
      <sheetName val="GRAF EME"/>
      <sheetName val="LAB"/>
      <sheetName val="GRAF LAB"/>
      <sheetName val="CONS"/>
      <sheetName val="Hoja7"/>
      <sheetName val="ODONT"/>
      <sheetName val="Hoja8"/>
    </sheetNames>
    <sheetDataSet>
      <sheetData sheetId="0" refreshError="1"/>
      <sheetData sheetId="1">
        <row r="2">
          <cell r="B2" t="str">
            <v>MASCULINO</v>
          </cell>
          <cell r="C2" t="str">
            <v>FEMENINO</v>
          </cell>
          <cell r="H2" t="str">
            <v>OF.GENERALES</v>
          </cell>
          <cell r="I2" t="str">
            <v>OF.  SUPERIORES</v>
          </cell>
          <cell r="J2" t="str">
            <v>OF.  SUBALTERNOS</v>
          </cell>
          <cell r="K2" t="str">
            <v>CADETE O GUARDIAMARINA</v>
          </cell>
          <cell r="L2" t="str">
            <v>ALISTADOS</v>
          </cell>
          <cell r="M2" t="str">
            <v>A/M</v>
          </cell>
          <cell r="N2" t="str">
            <v>IGUALADOS</v>
          </cell>
          <cell r="O2" t="str">
            <v>RETIRADOS</v>
          </cell>
          <cell r="P2" t="str">
            <v>FAMILIARES</v>
          </cell>
          <cell r="Q2" t="str">
            <v>CIVILES</v>
          </cell>
          <cell r="R2" t="str">
            <v>ACCION CIVICA</v>
          </cell>
        </row>
        <row r="3">
          <cell r="B3">
            <v>1052</v>
          </cell>
          <cell r="C3">
            <v>854</v>
          </cell>
          <cell r="G3" t="str">
            <v>MEDICINA GENERAL</v>
          </cell>
          <cell r="H3">
            <v>2</v>
          </cell>
          <cell r="I3">
            <v>199</v>
          </cell>
          <cell r="J3">
            <v>329</v>
          </cell>
          <cell r="K3">
            <v>3</v>
          </cell>
          <cell r="L3">
            <v>449</v>
          </cell>
          <cell r="M3">
            <v>179</v>
          </cell>
          <cell r="N3">
            <v>90</v>
          </cell>
          <cell r="O3">
            <v>1</v>
          </cell>
          <cell r="P3">
            <v>120</v>
          </cell>
          <cell r="Q3">
            <v>424</v>
          </cell>
          <cell r="R3">
            <v>110</v>
          </cell>
        </row>
      </sheetData>
      <sheetData sheetId="2" refreshError="1"/>
      <sheetData sheetId="3">
        <row r="19">
          <cell r="Q19" t="str">
            <v xml:space="preserve">COPROLOGICO </v>
          </cell>
          <cell r="R19">
            <v>67</v>
          </cell>
        </row>
        <row r="20">
          <cell r="Q20" t="str">
            <v xml:space="preserve">CREATININA </v>
          </cell>
          <cell r="R20">
            <v>129</v>
          </cell>
        </row>
        <row r="21">
          <cell r="Q21" t="str">
            <v xml:space="preserve">FALCEMIA </v>
          </cell>
          <cell r="R21">
            <v>8</v>
          </cell>
        </row>
        <row r="22">
          <cell r="Q22" t="str">
            <v xml:space="preserve">GLICEMIA </v>
          </cell>
          <cell r="R22">
            <v>138</v>
          </cell>
        </row>
        <row r="23">
          <cell r="Q23" t="str">
            <v>HCG</v>
          </cell>
          <cell r="R23">
            <v>21</v>
          </cell>
        </row>
        <row r="24">
          <cell r="Q24" t="str">
            <v xml:space="preserve">SANGRE OCULTA </v>
          </cell>
          <cell r="R24">
            <v>48</v>
          </cell>
        </row>
        <row r="25">
          <cell r="Q25" t="str">
            <v xml:space="preserve">TIPIFICACION </v>
          </cell>
          <cell r="R25">
            <v>36</v>
          </cell>
        </row>
        <row r="26">
          <cell r="Q26" t="str">
            <v>UREA</v>
          </cell>
          <cell r="R26">
            <v>128</v>
          </cell>
        </row>
        <row r="27">
          <cell r="Q27" t="str">
            <v xml:space="preserve">EX. ORINA </v>
          </cell>
          <cell r="R27">
            <v>144</v>
          </cell>
        </row>
        <row r="28">
          <cell r="Q28" t="str">
            <v>HEMOGRAMA</v>
          </cell>
          <cell r="R28">
            <v>214</v>
          </cell>
        </row>
        <row r="29">
          <cell r="Q29" t="str">
            <v>ACIDO URICO</v>
          </cell>
          <cell r="R29">
            <v>29</v>
          </cell>
        </row>
        <row r="30">
          <cell r="Q30" t="str">
            <v>COLESTEROL</v>
          </cell>
          <cell r="R30">
            <v>103</v>
          </cell>
        </row>
        <row r="31">
          <cell r="Q31" t="str">
            <v xml:space="preserve">TRIGLICERIDOS </v>
          </cell>
          <cell r="R31">
            <v>102</v>
          </cell>
        </row>
        <row r="32">
          <cell r="Q32" t="str">
            <v>HDL</v>
          </cell>
          <cell r="R32">
            <v>95</v>
          </cell>
        </row>
        <row r="33">
          <cell r="Q33" t="str">
            <v>LDL</v>
          </cell>
          <cell r="R33">
            <v>95</v>
          </cell>
        </row>
        <row r="34">
          <cell r="Q34" t="str">
            <v>FACTOR REUMATICO</v>
          </cell>
          <cell r="R34">
            <v>1</v>
          </cell>
        </row>
        <row r="35">
          <cell r="Q35" t="str">
            <v>ERITROSEDIMENTACION</v>
          </cell>
          <cell r="R35">
            <v>9</v>
          </cell>
        </row>
        <row r="36">
          <cell r="Q36" t="str">
            <v>ASO</v>
          </cell>
          <cell r="R36">
            <v>3</v>
          </cell>
        </row>
        <row r="37">
          <cell r="Q37" t="str">
            <v>MAGNESIO (Mg)</v>
          </cell>
          <cell r="R37">
            <v>2</v>
          </cell>
        </row>
        <row r="38">
          <cell r="Q38" t="str">
            <v>CALCIO (Ca)</v>
          </cell>
          <cell r="R38">
            <v>1</v>
          </cell>
        </row>
        <row r="39">
          <cell r="Q39" t="str">
            <v>BILIRRUBINA DIRECTA</v>
          </cell>
          <cell r="R39">
            <v>18</v>
          </cell>
        </row>
        <row r="40">
          <cell r="Q40" t="str">
            <v>BILIRRUBINA INDIRECTA</v>
          </cell>
          <cell r="R40">
            <v>18</v>
          </cell>
        </row>
        <row r="41">
          <cell r="Q41" t="str">
            <v>BILIRRUBINA TOTAL</v>
          </cell>
          <cell r="R41">
            <v>18</v>
          </cell>
        </row>
        <row r="42">
          <cell r="Q42" t="str">
            <v>RECUENTO DE PLAQUETA</v>
          </cell>
          <cell r="R42">
            <v>214</v>
          </cell>
        </row>
        <row r="43">
          <cell r="Q43" t="str">
            <v>INVESTIGACION DE HEMATOZOARIO</v>
          </cell>
          <cell r="R43">
            <v>1</v>
          </cell>
        </row>
        <row r="44">
          <cell r="Q44" t="str">
            <v>LDH</v>
          </cell>
          <cell r="R44">
            <v>9</v>
          </cell>
        </row>
        <row r="45">
          <cell r="Q45" t="str">
            <v>HEPATITIS A</v>
          </cell>
          <cell r="R45">
            <v>8</v>
          </cell>
        </row>
        <row r="46">
          <cell r="Q46" t="str">
            <v>HEPATITIS B</v>
          </cell>
          <cell r="R46">
            <v>13</v>
          </cell>
        </row>
        <row r="47">
          <cell r="Q47" t="str">
            <v>HEPATITIS C</v>
          </cell>
          <cell r="R47">
            <v>8</v>
          </cell>
        </row>
        <row r="48">
          <cell r="Q48" t="str">
            <v>TGO (AST)</v>
          </cell>
          <cell r="R48">
            <v>97</v>
          </cell>
        </row>
        <row r="49">
          <cell r="Q49" t="str">
            <v>TGP (ALT)</v>
          </cell>
          <cell r="R49">
            <v>97</v>
          </cell>
        </row>
        <row r="50">
          <cell r="Q50" t="str">
            <v>TOXOPLASMOSIS IGG</v>
          </cell>
          <cell r="R50">
            <v>3</v>
          </cell>
        </row>
        <row r="51">
          <cell r="Q51" t="str">
            <v>TOXOPLASMOSIS IGM</v>
          </cell>
          <cell r="R51">
            <v>3</v>
          </cell>
        </row>
        <row r="52">
          <cell r="Q52" t="str">
            <v>SIFILI (PRUEBA TREPONEMICA)</v>
          </cell>
          <cell r="R52">
            <v>28</v>
          </cell>
        </row>
        <row r="53">
          <cell r="Q53" t="str">
            <v>GAMMA GLUTAMIL TRANSFERASA (GGT)</v>
          </cell>
          <cell r="R53">
            <v>14</v>
          </cell>
        </row>
        <row r="54">
          <cell r="Q54" t="str">
            <v>FOSFATASA ALCALINA (FA)</v>
          </cell>
          <cell r="R54">
            <v>18</v>
          </cell>
        </row>
        <row r="55">
          <cell r="Q55" t="str">
            <v>NITROGENO UREICO (BUN)</v>
          </cell>
          <cell r="R55">
            <v>83</v>
          </cell>
        </row>
        <row r="56">
          <cell r="Q56" t="str">
            <v>INVESTIGACION DE SANGRE OCULTA</v>
          </cell>
          <cell r="R56">
            <v>19</v>
          </cell>
        </row>
      </sheetData>
      <sheetData sheetId="4" refreshError="1"/>
      <sheetData sheetId="5">
        <row r="2">
          <cell r="B2" t="str">
            <v>FEMENINO</v>
          </cell>
          <cell r="C2" t="str">
            <v>MASCULINO</v>
          </cell>
        </row>
        <row r="3">
          <cell r="A3" t="str">
            <v>GASTROENTEROLOGIA</v>
          </cell>
          <cell r="B3">
            <v>54</v>
          </cell>
          <cell r="C3">
            <v>58</v>
          </cell>
          <cell r="I3" t="str">
            <v>OF.GENERALES</v>
          </cell>
          <cell r="J3" t="str">
            <v>OF.  SUPERIORES</v>
          </cell>
          <cell r="K3" t="str">
            <v>OF.  SUBALTERNOS</v>
          </cell>
          <cell r="L3" t="str">
            <v>ALISTADOS</v>
          </cell>
          <cell r="M3" t="str">
            <v>A/M</v>
          </cell>
          <cell r="N3" t="str">
            <v>FAMILIARES</v>
          </cell>
          <cell r="O3" t="str">
            <v>ACCION CIVICA</v>
          </cell>
          <cell r="P3" t="str">
            <v>IGUALADOS</v>
          </cell>
          <cell r="Q3" t="str">
            <v>CIVILES</v>
          </cell>
        </row>
        <row r="4">
          <cell r="A4" t="str">
            <v>GINECOLOGIA</v>
          </cell>
          <cell r="B4">
            <v>82</v>
          </cell>
          <cell r="C4">
            <v>0</v>
          </cell>
          <cell r="H4" t="str">
            <v>GASTROENTEROLOGIA</v>
          </cell>
          <cell r="I4">
            <v>0</v>
          </cell>
          <cell r="J4">
            <v>13</v>
          </cell>
          <cell r="K4">
            <v>18</v>
          </cell>
          <cell r="L4">
            <v>19</v>
          </cell>
          <cell r="M4">
            <v>13</v>
          </cell>
          <cell r="N4">
            <v>21</v>
          </cell>
          <cell r="O4">
            <v>22</v>
          </cell>
          <cell r="P4">
            <v>2</v>
          </cell>
          <cell r="Q4">
            <v>4</v>
          </cell>
        </row>
        <row r="5">
          <cell r="A5" t="str">
            <v>OFTALMOLOGIA</v>
          </cell>
          <cell r="B5">
            <v>0</v>
          </cell>
          <cell r="C5">
            <v>2</v>
          </cell>
          <cell r="H5" t="str">
            <v>GINECOLOGIA</v>
          </cell>
          <cell r="I5">
            <v>0</v>
          </cell>
          <cell r="J5">
            <v>0</v>
          </cell>
          <cell r="K5">
            <v>5</v>
          </cell>
          <cell r="L5">
            <v>18</v>
          </cell>
          <cell r="M5">
            <v>13</v>
          </cell>
          <cell r="N5">
            <v>30</v>
          </cell>
          <cell r="O5">
            <v>8</v>
          </cell>
          <cell r="P5">
            <v>6</v>
          </cell>
          <cell r="Q5">
            <v>2</v>
          </cell>
        </row>
        <row r="6">
          <cell r="A6" t="str">
            <v>PEDIATRIA</v>
          </cell>
          <cell r="B6">
            <v>16</v>
          </cell>
          <cell r="C6">
            <v>18</v>
          </cell>
          <cell r="H6" t="str">
            <v>OFTALMOLOGIA</v>
          </cell>
          <cell r="I6">
            <v>0</v>
          </cell>
          <cell r="J6">
            <v>0</v>
          </cell>
          <cell r="K6">
            <v>0</v>
          </cell>
          <cell r="L6">
            <v>2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 t="str">
            <v>PSICOLOGIA</v>
          </cell>
          <cell r="B7">
            <v>41</v>
          </cell>
          <cell r="C7">
            <v>32</v>
          </cell>
          <cell r="H7" t="str">
            <v>PEDIATRIA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28</v>
          </cell>
          <cell r="O7">
            <v>0</v>
          </cell>
          <cell r="P7">
            <v>0</v>
          </cell>
          <cell r="Q7">
            <v>6</v>
          </cell>
        </row>
        <row r="8">
          <cell r="A8" t="str">
            <v>ORTOPEDIA</v>
          </cell>
          <cell r="B8">
            <v>50</v>
          </cell>
          <cell r="C8">
            <v>83</v>
          </cell>
          <cell r="H8" t="str">
            <v>PSICOLOGIA</v>
          </cell>
          <cell r="I8">
            <v>0</v>
          </cell>
          <cell r="J8">
            <v>8</v>
          </cell>
          <cell r="K8">
            <v>6</v>
          </cell>
          <cell r="L8">
            <v>8</v>
          </cell>
          <cell r="M8">
            <v>8</v>
          </cell>
          <cell r="N8">
            <v>4</v>
          </cell>
          <cell r="O8">
            <v>5</v>
          </cell>
          <cell r="P8">
            <v>2</v>
          </cell>
          <cell r="Q8">
            <v>32</v>
          </cell>
        </row>
        <row r="9">
          <cell r="A9" t="str">
            <v>DERMATOLOGIA</v>
          </cell>
          <cell r="B9">
            <v>5</v>
          </cell>
          <cell r="C9">
            <v>10</v>
          </cell>
          <cell r="H9" t="str">
            <v>(en blanco)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OTORRINOLARINGOLOGIA</v>
          </cell>
          <cell r="B10">
            <v>35</v>
          </cell>
          <cell r="C10">
            <v>21</v>
          </cell>
          <cell r="H10" t="str">
            <v>ORTOPEDIA</v>
          </cell>
          <cell r="I10">
            <v>1</v>
          </cell>
          <cell r="J10">
            <v>12</v>
          </cell>
          <cell r="K10">
            <v>33</v>
          </cell>
          <cell r="L10">
            <v>22</v>
          </cell>
          <cell r="M10">
            <v>9</v>
          </cell>
          <cell r="N10">
            <v>27</v>
          </cell>
          <cell r="O10">
            <v>5</v>
          </cell>
          <cell r="P10">
            <v>0</v>
          </cell>
          <cell r="Q10">
            <v>24</v>
          </cell>
        </row>
        <row r="11">
          <cell r="A11" t="str">
            <v>MEDICINA FAMILIAR</v>
          </cell>
          <cell r="B11">
            <v>18</v>
          </cell>
          <cell r="C11">
            <v>20</v>
          </cell>
          <cell r="H11" t="str">
            <v>DERMATOLOGIA</v>
          </cell>
          <cell r="I11">
            <v>0</v>
          </cell>
          <cell r="J11">
            <v>2</v>
          </cell>
          <cell r="K11">
            <v>3</v>
          </cell>
          <cell r="L11">
            <v>4</v>
          </cell>
          <cell r="M11">
            <v>2</v>
          </cell>
          <cell r="N11">
            <v>0</v>
          </cell>
          <cell r="O11">
            <v>0</v>
          </cell>
          <cell r="P11">
            <v>0</v>
          </cell>
          <cell r="Q11">
            <v>4</v>
          </cell>
        </row>
        <row r="12">
          <cell r="A12" t="str">
            <v>UROLOGIA</v>
          </cell>
          <cell r="B12">
            <v>2</v>
          </cell>
          <cell r="C12">
            <v>22</v>
          </cell>
          <cell r="H12" t="str">
            <v>OTORRINOLARINGOLOGIA</v>
          </cell>
          <cell r="I12">
            <v>0</v>
          </cell>
          <cell r="J12">
            <v>4</v>
          </cell>
          <cell r="K12">
            <v>12</v>
          </cell>
          <cell r="L12">
            <v>10</v>
          </cell>
          <cell r="M12">
            <v>7</v>
          </cell>
          <cell r="N12">
            <v>15</v>
          </cell>
          <cell r="O12">
            <v>0</v>
          </cell>
          <cell r="P12">
            <v>0</v>
          </cell>
          <cell r="Q12">
            <v>8</v>
          </cell>
        </row>
        <row r="13">
          <cell r="A13" t="str">
            <v>Total general</v>
          </cell>
          <cell r="B13">
            <v>303</v>
          </cell>
          <cell r="C13">
            <v>266</v>
          </cell>
          <cell r="H13" t="str">
            <v>MEDICINA FAMILIAR</v>
          </cell>
          <cell r="I13">
            <v>0</v>
          </cell>
          <cell r="J13">
            <v>4</v>
          </cell>
          <cell r="K13">
            <v>9</v>
          </cell>
          <cell r="L13">
            <v>5</v>
          </cell>
          <cell r="M13">
            <v>2</v>
          </cell>
          <cell r="N13">
            <v>8</v>
          </cell>
          <cell r="O13">
            <v>3</v>
          </cell>
          <cell r="P13">
            <v>2</v>
          </cell>
          <cell r="Q13">
            <v>5</v>
          </cell>
        </row>
        <row r="14">
          <cell r="H14" t="str">
            <v>UROLOGIA</v>
          </cell>
          <cell r="I14">
            <v>0</v>
          </cell>
          <cell r="J14">
            <v>2</v>
          </cell>
          <cell r="K14">
            <v>5</v>
          </cell>
          <cell r="L14">
            <v>8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8</v>
          </cell>
        </row>
        <row r="15">
          <cell r="H15" t="str">
            <v>Total general</v>
          </cell>
          <cell r="I15">
            <v>1</v>
          </cell>
          <cell r="J15">
            <v>45</v>
          </cell>
          <cell r="K15">
            <v>91</v>
          </cell>
          <cell r="L15">
            <v>96</v>
          </cell>
          <cell r="M15">
            <v>55</v>
          </cell>
          <cell r="N15">
            <v>133</v>
          </cell>
          <cell r="O15">
            <v>43</v>
          </cell>
          <cell r="P15">
            <v>12</v>
          </cell>
        </row>
      </sheetData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"/>
      <sheetName val="GRAF CONS"/>
      <sheetName val="XCAT"/>
      <sheetName val="GRAF CAT"/>
      <sheetName val="ANESTESIOLOGIA"/>
      <sheetName val="EST. RADIOLOGICOS"/>
      <sheetName val="TOMOGRAFIA"/>
      <sheetName val="EMER"/>
      <sheetName val="graf emer"/>
      <sheetName val="NACIMIENTOS "/>
      <sheetName val="GRAF NAC"/>
      <sheetName val="PARTOS"/>
      <sheetName val="GRAF PART"/>
      <sheetName val="CIRUGIAS"/>
      <sheetName val="GRAF CIRU"/>
      <sheetName val="XSEXO"/>
      <sheetName val="GRAF SEX"/>
      <sheetName val="XEDAD"/>
      <sheetName val="GRAF GRUP ED"/>
      <sheetName val="OXI. Y ELE"/>
      <sheetName val="ANATOM PAT"/>
      <sheetName val="PEDIATRIA"/>
      <sheetName val="GRAF PEDIA"/>
      <sheetName val="LABORATORIO"/>
      <sheetName val="GRAF LAB"/>
      <sheetName val="AXILOFACIAL "/>
      <sheetName val="GRAF MAX"/>
      <sheetName val="VACUNACION"/>
      <sheetName val="GARF VAC"/>
      <sheetName val="MALARIA"/>
      <sheetName val="ETS"/>
      <sheetName val="GRAF ETS"/>
      <sheetName val="ODONT"/>
      <sheetName val="GRAF ODON"/>
      <sheetName val="PROC"/>
      <sheetName val="GRAF PROC"/>
      <sheetName val="enfermedesades febriles"/>
      <sheetName val="GRAF FEB"/>
      <sheetName val="LICENCIA"/>
      <sheetName val="PIE DIAB"/>
      <sheetName val="CAUSAS DE ING"/>
      <sheetName val="PERSONAL"/>
    </sheetNames>
    <sheetDataSet>
      <sheetData sheetId="0" refreshError="1"/>
      <sheetData sheetId="1">
        <row r="3">
          <cell r="A3" t="str">
            <v>CIRUGIA EN GENERAL</v>
          </cell>
          <cell r="B3">
            <v>8778</v>
          </cell>
        </row>
        <row r="4">
          <cell r="A4" t="str">
            <v>GINECO-OBSTETRICIA</v>
          </cell>
          <cell r="B4">
            <v>1721</v>
          </cell>
        </row>
        <row r="5">
          <cell r="A5" t="str">
            <v>MEDICINA INTERNA</v>
          </cell>
          <cell r="B5">
            <v>15135</v>
          </cell>
        </row>
        <row r="6">
          <cell r="A6" t="str">
            <v>ODONTOLOGIA</v>
          </cell>
          <cell r="B6">
            <v>1424</v>
          </cell>
        </row>
        <row r="7">
          <cell r="A7" t="str">
            <v>PEDIATRIA</v>
          </cell>
          <cell r="B7">
            <v>2553</v>
          </cell>
        </row>
      </sheetData>
      <sheetData sheetId="2" refreshError="1"/>
      <sheetData sheetId="3">
        <row r="2">
          <cell r="A2" t="str">
            <v>OFICIALES DEL E.R.D.</v>
          </cell>
          <cell r="B2">
            <v>2400</v>
          </cell>
        </row>
        <row r="3">
          <cell r="A3" t="str">
            <v>OFICIALES DE LA  A.R.D.</v>
          </cell>
          <cell r="B3">
            <v>553</v>
          </cell>
        </row>
        <row r="4">
          <cell r="A4" t="str">
            <v>OFICIALES DE LA   F.A.R.D.</v>
          </cell>
          <cell r="B4">
            <v>117</v>
          </cell>
          <cell r="D4" t="str">
            <v>OFICIALES DEL E.R.D.</v>
          </cell>
          <cell r="E4">
            <v>107</v>
          </cell>
        </row>
        <row r="5">
          <cell r="A5" t="str">
            <v>OFICIALES DE LA P.N.</v>
          </cell>
          <cell r="B5">
            <v>50</v>
          </cell>
          <cell r="D5" t="str">
            <v>OFICIALES DE LA  A.R.D.</v>
          </cell>
          <cell r="E5">
            <v>34</v>
          </cell>
          <cell r="G5" t="str">
            <v>MILITARES</v>
          </cell>
          <cell r="H5">
            <v>15</v>
          </cell>
        </row>
        <row r="6">
          <cell r="A6" t="str">
            <v>CADETES DEL MIDE Y P.N.</v>
          </cell>
          <cell r="B6">
            <v>168</v>
          </cell>
          <cell r="D6" t="str">
            <v>OFICIALES DE LA   F.A.R.D.</v>
          </cell>
          <cell r="E6">
            <v>12</v>
          </cell>
          <cell r="G6" t="str">
            <v xml:space="preserve">CIVILES   </v>
          </cell>
          <cell r="H6">
            <v>34</v>
          </cell>
        </row>
        <row r="7">
          <cell r="A7" t="str">
            <v>ALISTADOS E.R.D.</v>
          </cell>
          <cell r="B7">
            <v>3260</v>
          </cell>
          <cell r="D7" t="str">
            <v>OFICIALES DE LA P.N.</v>
          </cell>
          <cell r="E7">
            <v>0</v>
          </cell>
        </row>
        <row r="8">
          <cell r="A8" t="str">
            <v>ALISTADOS DE LA  A.R.D.</v>
          </cell>
          <cell r="B8">
            <v>649</v>
          </cell>
          <cell r="D8" t="str">
            <v>CADETES DEL MIDE Y P.N.</v>
          </cell>
          <cell r="E8">
            <v>3</v>
          </cell>
        </row>
        <row r="9">
          <cell r="A9" t="str">
            <v>ALISTADOS DE LA  F.A.R.D.</v>
          </cell>
          <cell r="B9">
            <v>302</v>
          </cell>
          <cell r="D9" t="str">
            <v>ALISTADOS E.R.D.</v>
          </cell>
          <cell r="E9">
            <v>201</v>
          </cell>
        </row>
        <row r="10">
          <cell r="A10" t="str">
            <v>ALISTADOS DE LA P.N.</v>
          </cell>
          <cell r="B10">
            <v>86</v>
          </cell>
          <cell r="D10" t="str">
            <v>ALISTADOS DE LA  A.R.D.</v>
          </cell>
          <cell r="E10">
            <v>89</v>
          </cell>
        </row>
        <row r="11">
          <cell r="A11" t="str">
            <v>ASIMILADOS MIDE Y P.N.</v>
          </cell>
          <cell r="B11">
            <v>822</v>
          </cell>
          <cell r="D11" t="str">
            <v>ALISTADOS DE LA  F.A.R.D.</v>
          </cell>
          <cell r="E11">
            <v>21</v>
          </cell>
        </row>
        <row r="12">
          <cell r="A12" t="str">
            <v>IGUALADOS MIDE Y P.N.</v>
          </cell>
          <cell r="B12">
            <v>84</v>
          </cell>
          <cell r="D12" t="str">
            <v>ALISTADOS DE LA P.N.</v>
          </cell>
          <cell r="E12">
            <v>9</v>
          </cell>
        </row>
        <row r="13">
          <cell r="A13" t="str">
            <v>RETIRADOS Y PENSIONADOS</v>
          </cell>
          <cell r="B13">
            <v>642</v>
          </cell>
          <cell r="D13" t="str">
            <v>ASIMILADOS MIDE Y P.N.</v>
          </cell>
          <cell r="E13">
            <v>26</v>
          </cell>
        </row>
        <row r="14">
          <cell r="A14" t="str">
            <v>CIVILES FAMILIARES MIEMBROS E.R.D.</v>
          </cell>
          <cell r="B14">
            <v>4498</v>
          </cell>
          <cell r="D14" t="str">
            <v>IGUALADOS MIDE Y P.N.</v>
          </cell>
          <cell r="E14">
            <v>6</v>
          </cell>
        </row>
        <row r="15">
          <cell r="A15" t="str">
            <v>CIVILES FAMILIARES MIEMBROS DE LA A.R.D..</v>
          </cell>
          <cell r="B15">
            <v>867</v>
          </cell>
          <cell r="D15" t="str">
            <v>RETIRADOS Y PENSIONADOS</v>
          </cell>
          <cell r="E15">
            <v>65</v>
          </cell>
        </row>
        <row r="16">
          <cell r="A16" t="str">
            <v>CIVILES FAMILIARES MIEMBROS DE LA F.A.R.D.</v>
          </cell>
          <cell r="B16">
            <v>358</v>
          </cell>
          <cell r="D16" t="str">
            <v>CIVILES FAMILIARES MIEMBROS E.R.D.</v>
          </cell>
          <cell r="E16">
            <v>336</v>
          </cell>
        </row>
        <row r="17">
          <cell r="A17" t="str">
            <v>CIVILES FAMILIARES MIEMBROS DE LA P.N.</v>
          </cell>
          <cell r="B17">
            <v>256</v>
          </cell>
          <cell r="D17" t="str">
            <v>CIVILES FAMILIARES MIEMBROS DE LA A.R.D..</v>
          </cell>
          <cell r="E17">
            <v>124</v>
          </cell>
        </row>
        <row r="18">
          <cell r="A18" t="str">
            <v>SENASA</v>
          </cell>
          <cell r="B18">
            <v>13603</v>
          </cell>
          <cell r="D18" t="str">
            <v>CIVILES FAMILIARES MIEMBROS DE LA F.A.R.D.</v>
          </cell>
          <cell r="E18">
            <v>29</v>
          </cell>
        </row>
        <row r="19">
          <cell r="A19" t="str">
            <v>ACCION CIVICA</v>
          </cell>
          <cell r="B19">
            <v>896</v>
          </cell>
          <cell r="D19" t="str">
            <v>CIVILES FAMILIARES MIEMBROS DE LA P.N.</v>
          </cell>
          <cell r="E19">
            <v>18</v>
          </cell>
        </row>
        <row r="20">
          <cell r="B20">
            <v>29611</v>
          </cell>
          <cell r="D20" t="str">
            <v>SENASA</v>
          </cell>
          <cell r="E20">
            <v>262</v>
          </cell>
        </row>
        <row r="21">
          <cell r="D21" t="str">
            <v>ACCION CIVICA</v>
          </cell>
          <cell r="E21">
            <v>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 t="str">
            <v>NACIDOS VIVOS</v>
          </cell>
          <cell r="B3">
            <v>104</v>
          </cell>
        </row>
        <row r="4">
          <cell r="A4" t="str">
            <v xml:space="preserve">NACIDOS MUERTOS </v>
          </cell>
          <cell r="B4">
            <v>0</v>
          </cell>
        </row>
      </sheetData>
      <sheetData sheetId="11" refreshError="1"/>
      <sheetData sheetId="12">
        <row r="3">
          <cell r="A3" t="str">
            <v>LEGRADOS</v>
          </cell>
          <cell r="B3">
            <v>12</v>
          </cell>
        </row>
        <row r="4">
          <cell r="A4" t="str">
            <v>PARTO NATURAL</v>
          </cell>
          <cell r="B4">
            <v>22</v>
          </cell>
        </row>
        <row r="5">
          <cell r="A5" t="str">
            <v>PARTO POR  CESAREA</v>
          </cell>
          <cell r="B5">
            <v>82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A4" t="str">
            <v>Menos de 1</v>
          </cell>
          <cell r="B4">
            <v>893</v>
          </cell>
          <cell r="I4" t="str">
            <v>15      -     19</v>
          </cell>
          <cell r="J4">
            <v>8</v>
          </cell>
          <cell r="O4" t="str">
            <v>Menos de 1</v>
          </cell>
          <cell r="P4">
            <v>1</v>
          </cell>
        </row>
        <row r="5">
          <cell r="A5" t="str">
            <v>1     -     4</v>
          </cell>
          <cell r="B5">
            <v>1267</v>
          </cell>
          <cell r="I5" t="str">
            <v>20      -     24</v>
          </cell>
          <cell r="J5">
            <v>32</v>
          </cell>
          <cell r="O5" t="str">
            <v xml:space="preserve">  5    -    14</v>
          </cell>
          <cell r="P5">
            <v>1</v>
          </cell>
        </row>
        <row r="6">
          <cell r="A6" t="str">
            <v>15     -     64</v>
          </cell>
          <cell r="B6">
            <v>18522</v>
          </cell>
          <cell r="I6" t="str">
            <v>25      -     29</v>
          </cell>
          <cell r="J6">
            <v>26</v>
          </cell>
          <cell r="O6" t="str">
            <v>15    -    64</v>
          </cell>
          <cell r="P6">
            <v>15</v>
          </cell>
        </row>
        <row r="7">
          <cell r="A7" t="str">
            <v>5     -     14</v>
          </cell>
          <cell r="B7">
            <v>2151</v>
          </cell>
          <cell r="I7" t="str">
            <v>30      -     34</v>
          </cell>
          <cell r="J7">
            <v>22</v>
          </cell>
          <cell r="O7" t="str">
            <v>65 y más</v>
          </cell>
          <cell r="P7">
            <v>32</v>
          </cell>
        </row>
        <row r="8">
          <cell r="A8" t="str">
            <v>65 y más</v>
          </cell>
          <cell r="B8">
            <v>3838</v>
          </cell>
          <cell r="I8" t="str">
            <v>35 y más</v>
          </cell>
          <cell r="J8">
            <v>16</v>
          </cell>
        </row>
        <row r="9">
          <cell r="A9" t="str">
            <v>IGNORADOS</v>
          </cell>
          <cell r="B9">
            <v>3372</v>
          </cell>
        </row>
      </sheetData>
      <sheetData sheetId="19" refreshError="1"/>
      <sheetData sheetId="20" refreshError="1"/>
      <sheetData sheetId="21" refreshError="1"/>
      <sheetData sheetId="22">
        <row r="1">
          <cell r="A1" t="str">
            <v>CIRUGIAS. PEDIATRICAS</v>
          </cell>
          <cell r="B1">
            <v>10</v>
          </cell>
        </row>
        <row r="2">
          <cell r="A2" t="str">
            <v>CONSULTAS PEDIATRICAS</v>
          </cell>
          <cell r="B2">
            <v>2553</v>
          </cell>
        </row>
        <row r="3">
          <cell r="A3" t="str">
            <v>DEFUNCIONES PERINATO</v>
          </cell>
          <cell r="B3">
            <v>1</v>
          </cell>
        </row>
        <row r="4">
          <cell r="A4" t="str">
            <v>EGRESOS DE PEDIATRIA</v>
          </cell>
          <cell r="B4">
            <v>157</v>
          </cell>
        </row>
        <row r="5">
          <cell r="A5" t="str">
            <v>EMERGENCIAS PEDIATRICAS</v>
          </cell>
          <cell r="B5">
            <v>2142</v>
          </cell>
        </row>
        <row r="6">
          <cell r="A6" t="str">
            <v>INGRESOS DE PEDIATRIA</v>
          </cell>
          <cell r="B6">
            <v>173</v>
          </cell>
        </row>
        <row r="7">
          <cell r="A7" t="str">
            <v>INGRESOS DE PERINATOLOGIA</v>
          </cell>
          <cell r="B7">
            <v>35</v>
          </cell>
        </row>
        <row r="8">
          <cell r="A8" t="str">
            <v>NACIMIENTOS DE PERINATOS</v>
          </cell>
          <cell r="B8">
            <v>94</v>
          </cell>
        </row>
      </sheetData>
      <sheetData sheetId="23" refreshError="1"/>
      <sheetData sheetId="24">
        <row r="3">
          <cell r="A3" t="str">
            <v xml:space="preserve">  BACTERIOLOGIA</v>
          </cell>
          <cell r="B3">
            <v>48</v>
          </cell>
        </row>
        <row r="4">
          <cell r="A4" t="str">
            <v xml:space="preserve">  BANCO DE SANGRE</v>
          </cell>
          <cell r="B4">
            <v>2615</v>
          </cell>
        </row>
        <row r="5">
          <cell r="A5" t="str">
            <v xml:space="preserve">  ELECTROLITICOS SERICOS Y GASES ARTERIALES</v>
          </cell>
          <cell r="B5">
            <v>1509</v>
          </cell>
        </row>
        <row r="6">
          <cell r="A6" t="str">
            <v xml:space="preserve">  HEMATOLOGIA</v>
          </cell>
          <cell r="B6">
            <v>11115</v>
          </cell>
        </row>
        <row r="7">
          <cell r="A7" t="str">
            <v xml:space="preserve">  PARASITOLOGIA</v>
          </cell>
          <cell r="B7">
            <v>1988</v>
          </cell>
        </row>
        <row r="8">
          <cell r="A8" t="str">
            <v xml:space="preserve">  QUIMICA</v>
          </cell>
          <cell r="B8">
            <v>39279</v>
          </cell>
        </row>
        <row r="9">
          <cell r="A9" t="str">
            <v xml:space="preserve">  SEROLOGIA</v>
          </cell>
          <cell r="B9">
            <v>2520</v>
          </cell>
        </row>
        <row r="10">
          <cell r="A10" t="str">
            <v xml:space="preserve">  URIANALISIS</v>
          </cell>
          <cell r="B10">
            <v>4143</v>
          </cell>
        </row>
        <row r="11">
          <cell r="A11" t="str">
            <v xml:space="preserve">  VIROLOGIA</v>
          </cell>
          <cell r="B11">
            <v>5171</v>
          </cell>
        </row>
        <row r="12">
          <cell r="A12" t="str">
            <v>COAGULACION</v>
          </cell>
          <cell r="B12">
            <v>3100</v>
          </cell>
        </row>
        <row r="13">
          <cell r="A13" t="str">
            <v xml:space="preserve">PRUEBAS ESPECIALES </v>
          </cell>
          <cell r="B13">
            <v>2203</v>
          </cell>
        </row>
      </sheetData>
      <sheetData sheetId="25" refreshError="1"/>
      <sheetData sheetId="26" refreshError="1"/>
      <sheetData sheetId="27" refreshError="1"/>
      <sheetData sheetId="28">
        <row r="3">
          <cell r="A3" t="str">
            <v>PENTAVALENTE</v>
          </cell>
          <cell r="B3">
            <v>172</v>
          </cell>
        </row>
        <row r="4">
          <cell r="A4" t="str">
            <v>TDAP</v>
          </cell>
          <cell r="B4">
            <v>72</v>
          </cell>
        </row>
        <row r="5">
          <cell r="A5" t="str">
            <v>VPH</v>
          </cell>
          <cell r="B5">
            <v>37</v>
          </cell>
        </row>
        <row r="6">
          <cell r="A6" t="str">
            <v>BCG</v>
          </cell>
          <cell r="B6">
            <v>60</v>
          </cell>
        </row>
        <row r="7">
          <cell r="A7" t="str">
            <v>DPT</v>
          </cell>
          <cell r="B7">
            <v>68</v>
          </cell>
        </row>
        <row r="8">
          <cell r="A8" t="str">
            <v>SRP</v>
          </cell>
          <cell r="B8">
            <v>83</v>
          </cell>
        </row>
        <row r="9">
          <cell r="A9" t="str">
            <v>HEPATITIS B</v>
          </cell>
          <cell r="B9">
            <v>75</v>
          </cell>
        </row>
        <row r="10">
          <cell r="A10" t="str">
            <v>POLIO IPV</v>
          </cell>
          <cell r="B10">
            <v>172</v>
          </cell>
        </row>
        <row r="11">
          <cell r="A11" t="str">
            <v>POLIO OPV</v>
          </cell>
          <cell r="B11">
            <v>68</v>
          </cell>
        </row>
        <row r="12">
          <cell r="A12" t="str">
            <v>DT</v>
          </cell>
          <cell r="B12">
            <v>259</v>
          </cell>
        </row>
        <row r="13">
          <cell r="A13" t="str">
            <v>NEUMOCOCO</v>
          </cell>
          <cell r="B13">
            <v>166</v>
          </cell>
        </row>
        <row r="14">
          <cell r="A14" t="str">
            <v>ROTAVIRUS</v>
          </cell>
          <cell r="B14">
            <v>125</v>
          </cell>
        </row>
        <row r="15">
          <cell r="B15">
            <v>1357</v>
          </cell>
        </row>
      </sheetData>
      <sheetData sheetId="29" refreshError="1"/>
      <sheetData sheetId="30" refreshError="1"/>
      <sheetData sheetId="31">
        <row r="3">
          <cell r="A3" t="str">
            <v xml:space="preserve">  NUMERO DE CONSULTAS DE I.T.S.</v>
          </cell>
          <cell r="B3">
            <v>13</v>
          </cell>
        </row>
        <row r="4">
          <cell r="A4" t="str">
            <v xml:space="preserve">  NUMERO DE CONSULTAS PRE-CONSEJERIA</v>
          </cell>
          <cell r="B4">
            <v>843</v>
          </cell>
        </row>
        <row r="5">
          <cell r="A5" t="str">
            <v xml:space="preserve">  NUMEROS DE CHARLAS IMPARTIDAS</v>
          </cell>
          <cell r="B5">
            <v>604</v>
          </cell>
        </row>
        <row r="6">
          <cell r="A6" t="str">
            <v xml:space="preserve">  PACIENTES  MEDICACION  ANTIRRETROVIRAL</v>
          </cell>
          <cell r="B6">
            <v>5</v>
          </cell>
        </row>
        <row r="7">
          <cell r="A7" t="str">
            <v xml:space="preserve">  PACIENTES INGRESADOS VIH- SIDA</v>
          </cell>
          <cell r="B7">
            <v>4</v>
          </cell>
        </row>
        <row r="8">
          <cell r="A8" t="str">
            <v xml:space="preserve">  TOTAL  DE PRUEBAS V.I.H.</v>
          </cell>
          <cell r="B8">
            <v>691</v>
          </cell>
        </row>
        <row r="9">
          <cell r="A9" t="str">
            <v xml:space="preserve">  TOTAL CONSULTA  DE PACIENTES</v>
          </cell>
          <cell r="B9">
            <v>531</v>
          </cell>
        </row>
        <row r="10">
          <cell r="A10" t="str">
            <v xml:space="preserve">  TOTAL DE PRUEBAS ( V.I.H) POSITIVA</v>
          </cell>
          <cell r="B10">
            <v>7</v>
          </cell>
        </row>
        <row r="11">
          <cell r="A11" t="str">
            <v xml:space="preserve"> CONSULTAS POST CONSEJERIA</v>
          </cell>
          <cell r="B11">
            <v>691</v>
          </cell>
        </row>
      </sheetData>
      <sheetData sheetId="32" refreshError="1"/>
      <sheetData sheetId="33" refreshError="1"/>
      <sheetData sheetId="34" refreshError="1"/>
      <sheetData sheetId="35">
        <row r="3">
          <cell r="A3" t="str">
            <v>PROCEDIMIENTOS GENERALES</v>
          </cell>
          <cell r="B3">
            <v>1778</v>
          </cell>
        </row>
        <row r="4">
          <cell r="A4" t="str">
            <v>PROCEDIMIENTOS DE ODONTOPEDIATRIA</v>
          </cell>
          <cell r="B4">
            <v>129</v>
          </cell>
        </row>
        <row r="5">
          <cell r="A5" t="str">
            <v>PROCEDIMIENTOS DE ORTODONCIA</v>
          </cell>
          <cell r="B5">
            <v>96</v>
          </cell>
        </row>
        <row r="6">
          <cell r="A6" t="str">
            <v>PROCEDIMIENTOS DE PROTESIS</v>
          </cell>
          <cell r="B6">
            <v>104</v>
          </cell>
        </row>
        <row r="7">
          <cell r="A7" t="str">
            <v>PROCEDIMIENTOS DE MAXILO FACIAL</v>
          </cell>
          <cell r="B7">
            <v>498</v>
          </cell>
        </row>
        <row r="8">
          <cell r="A8" t="str">
            <v>ENDODONCIA</v>
          </cell>
          <cell r="B8">
            <v>7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LT"/>
      <sheetName val="GRAF CONS"/>
      <sheetName val="POR SEX"/>
      <sheetName val="RAF SEX"/>
      <sheetName val="ANA"/>
      <sheetName val="X CAT"/>
      <sheetName val="GRAF CAT"/>
      <sheetName val="EMERGENCIA"/>
      <sheetName val="GRAF EMER"/>
      <sheetName val="IN-EGR"/>
      <sheetName val="GRAF IN-EGR"/>
      <sheetName val="PARTOS"/>
      <sheetName val="GRAF PARTO"/>
      <sheetName val="GRUP EDA"/>
      <sheetName val="GRAF GRUP"/>
      <sheetName val="RAYOS X"/>
    </sheetNames>
    <sheetDataSet>
      <sheetData sheetId="0"/>
      <sheetData sheetId="1">
        <row r="3">
          <cell r="A3" t="str">
            <v>CARDIOLOGIA</v>
          </cell>
        </row>
      </sheetData>
      <sheetData sheetId="2"/>
      <sheetData sheetId="3">
        <row r="2">
          <cell r="A2" t="str">
            <v>MASCULINO</v>
          </cell>
        </row>
      </sheetData>
      <sheetData sheetId="4"/>
      <sheetData sheetId="5"/>
      <sheetData sheetId="6">
        <row r="3">
          <cell r="E3" t="str">
            <v>MILITARES</v>
          </cell>
        </row>
      </sheetData>
      <sheetData sheetId="7"/>
      <sheetData sheetId="8">
        <row r="3">
          <cell r="A3" t="str">
            <v>CIRUGIA</v>
          </cell>
        </row>
      </sheetData>
      <sheetData sheetId="9"/>
      <sheetData sheetId="10">
        <row r="3">
          <cell r="C3" t="str">
            <v>CANT</v>
          </cell>
        </row>
      </sheetData>
      <sheetData sheetId="11"/>
      <sheetData sheetId="12">
        <row r="3">
          <cell r="A3" t="str">
            <v>NORMALES</v>
          </cell>
        </row>
      </sheetData>
      <sheetData sheetId="13"/>
      <sheetData sheetId="14">
        <row r="4">
          <cell r="I4" t="str">
            <v>15 - 19</v>
          </cell>
        </row>
      </sheetData>
      <sheetData sheetId="15">
        <row r="4">
          <cell r="K4" t="str">
            <v>MANO</v>
          </cell>
          <cell r="L4">
            <v>62</v>
          </cell>
        </row>
        <row r="5">
          <cell r="K5" t="str">
            <v>PELVIS</v>
          </cell>
          <cell r="L5">
            <v>100</v>
          </cell>
        </row>
        <row r="6">
          <cell r="K6" t="str">
            <v>SENOS PARANASALES</v>
          </cell>
          <cell r="L6">
            <v>2</v>
          </cell>
        </row>
        <row r="7">
          <cell r="K7" t="str">
            <v>TORAX</v>
          </cell>
          <cell r="L7">
            <v>9795</v>
          </cell>
        </row>
        <row r="8">
          <cell r="K8" t="str">
            <v>CRÁNEO</v>
          </cell>
          <cell r="L8">
            <v>8643</v>
          </cell>
        </row>
        <row r="9">
          <cell r="K9" t="str">
            <v>COL. LUMBAR</v>
          </cell>
          <cell r="L9">
            <v>6735</v>
          </cell>
        </row>
        <row r="10">
          <cell r="K10" t="str">
            <v>FÉMUR</v>
          </cell>
          <cell r="L10">
            <v>200</v>
          </cell>
        </row>
        <row r="11">
          <cell r="K11" t="str">
            <v>COL. CERVICAL</v>
          </cell>
          <cell r="L11">
            <v>138</v>
          </cell>
        </row>
        <row r="12">
          <cell r="K12" t="str">
            <v xml:space="preserve">COL, CER </v>
          </cell>
          <cell r="L12">
            <v>5061</v>
          </cell>
        </row>
        <row r="13">
          <cell r="K13" t="str">
            <v xml:space="preserve">COL, DOR </v>
          </cell>
          <cell r="L13">
            <v>2728</v>
          </cell>
        </row>
        <row r="14">
          <cell r="K14" t="str">
            <v>EXTREMI INFER</v>
          </cell>
          <cell r="L14">
            <v>6960</v>
          </cell>
        </row>
        <row r="15">
          <cell r="K15" t="str">
            <v xml:space="preserve">EXTREMI SUP </v>
          </cell>
          <cell r="L15">
            <v>6702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LT"/>
      <sheetName val="GRAF CONS"/>
      <sheetName val="POR SEX"/>
      <sheetName val="RAF SEX"/>
      <sheetName val="ANA"/>
      <sheetName val="X CAT"/>
      <sheetName val="GRAF CAT"/>
      <sheetName val="EMERGENCIA"/>
      <sheetName val="GRAF EMER"/>
      <sheetName val="IN-EGR"/>
      <sheetName val="GRAF IN-EGR"/>
      <sheetName val="PARTOS"/>
      <sheetName val="GRAF PARTO"/>
      <sheetName val="GRUP EDA"/>
      <sheetName val="GRAF GRUP"/>
      <sheetName val="RAYOS X"/>
    </sheetNames>
    <sheetDataSet>
      <sheetData sheetId="0"/>
      <sheetData sheetId="1">
        <row r="3">
          <cell r="A3" t="str">
            <v>CARDIOLOGIA</v>
          </cell>
          <cell r="B3">
            <v>1506</v>
          </cell>
        </row>
        <row r="4">
          <cell r="A4" t="str">
            <v>CHEQUEO NIÑOS SANOS</v>
          </cell>
          <cell r="B4">
            <v>139</v>
          </cell>
        </row>
        <row r="5">
          <cell r="A5" t="str">
            <v>CIRUGIA GENERAL</v>
          </cell>
          <cell r="B5">
            <v>1857</v>
          </cell>
        </row>
        <row r="6">
          <cell r="A6" t="str">
            <v>CIRUGIA PEDIATRICA</v>
          </cell>
          <cell r="B6">
            <v>121</v>
          </cell>
        </row>
        <row r="7">
          <cell r="A7" t="str">
            <v>CIRUGIA TORAXICA</v>
          </cell>
          <cell r="B7">
            <v>109</v>
          </cell>
        </row>
        <row r="8">
          <cell r="A8" t="str">
            <v>CIRUGIA VASCULAR</v>
          </cell>
          <cell r="B8">
            <v>799</v>
          </cell>
        </row>
        <row r="9">
          <cell r="A9" t="str">
            <v>DERMATOLOGIA</v>
          </cell>
          <cell r="B9">
            <v>913</v>
          </cell>
        </row>
        <row r="10">
          <cell r="A10" t="str">
            <v>DIABETOLOGIA</v>
          </cell>
          <cell r="B10">
            <v>506</v>
          </cell>
        </row>
        <row r="11">
          <cell r="A11" t="str">
            <v>ENDOCRINOLOGIA</v>
          </cell>
          <cell r="B11">
            <v>1033</v>
          </cell>
        </row>
        <row r="12">
          <cell r="A12" t="str">
            <v>FISIATRIA</v>
          </cell>
          <cell r="B12">
            <v>2453</v>
          </cell>
        </row>
        <row r="13">
          <cell r="A13" t="str">
            <v>GASTROENTEROLOGIA</v>
          </cell>
          <cell r="B13">
            <v>857</v>
          </cell>
        </row>
        <row r="14">
          <cell r="A14" t="str">
            <v>GERIATRIA</v>
          </cell>
          <cell r="B14">
            <v>108</v>
          </cell>
        </row>
        <row r="15">
          <cell r="A15" t="str">
            <v>GINECOLOGIA</v>
          </cell>
          <cell r="B15">
            <v>1396</v>
          </cell>
        </row>
        <row r="16">
          <cell r="A16" t="str">
            <v>HEMATOLOGIA</v>
          </cell>
          <cell r="B16">
            <v>402</v>
          </cell>
        </row>
        <row r="17">
          <cell r="A17" t="str">
            <v>MEDICINA FAMILIAR</v>
          </cell>
          <cell r="B17">
            <v>1164</v>
          </cell>
        </row>
        <row r="18">
          <cell r="A18" t="str">
            <v>MEDICINA GENERAL</v>
          </cell>
          <cell r="B18">
            <v>1081</v>
          </cell>
        </row>
        <row r="19">
          <cell r="A19" t="str">
            <v>MEDICINA INTERNA</v>
          </cell>
          <cell r="B19">
            <v>1540</v>
          </cell>
        </row>
        <row r="20">
          <cell r="A20" t="str">
            <v>NEFROLOGIA</v>
          </cell>
          <cell r="B20">
            <v>521</v>
          </cell>
        </row>
        <row r="21">
          <cell r="A21" t="str">
            <v>NEUMOLOGIA</v>
          </cell>
          <cell r="B21">
            <v>430</v>
          </cell>
        </row>
        <row r="22">
          <cell r="A22" t="str">
            <v>NEUMOLOGIA PEDIATRICA</v>
          </cell>
          <cell r="B22">
            <v>443</v>
          </cell>
        </row>
        <row r="23">
          <cell r="A23" t="str">
            <v>NEUROCIRUGIA</v>
          </cell>
          <cell r="B23">
            <v>426</v>
          </cell>
        </row>
        <row r="24">
          <cell r="A24" t="str">
            <v>NEUROLOGIA</v>
          </cell>
          <cell r="B24">
            <v>442</v>
          </cell>
        </row>
        <row r="25">
          <cell r="A25" t="str">
            <v>NUTRICION</v>
          </cell>
          <cell r="B25">
            <v>348</v>
          </cell>
        </row>
        <row r="26">
          <cell r="A26" t="str">
            <v>OBSTETRICIA</v>
          </cell>
          <cell r="B26">
            <v>1025</v>
          </cell>
        </row>
        <row r="27">
          <cell r="A27" t="str">
            <v>ODONTOLOGIA</v>
          </cell>
          <cell r="B27">
            <v>5027</v>
          </cell>
        </row>
        <row r="28">
          <cell r="A28" t="str">
            <v>OFTALMOLOGIA</v>
          </cell>
          <cell r="B28">
            <v>1767</v>
          </cell>
        </row>
        <row r="29">
          <cell r="A29" t="str">
            <v>ORTOPEDIA</v>
          </cell>
          <cell r="B29">
            <v>1939</v>
          </cell>
        </row>
        <row r="30">
          <cell r="A30" t="str">
            <v>OTORRINO</v>
          </cell>
          <cell r="B30">
            <v>431</v>
          </cell>
        </row>
        <row r="31">
          <cell r="A31" t="str">
            <v>PEDIATRIA</v>
          </cell>
          <cell r="B31">
            <v>2414</v>
          </cell>
        </row>
        <row r="32">
          <cell r="A32" t="str">
            <v>PSICOLOGIA</v>
          </cell>
          <cell r="B32">
            <v>1668</v>
          </cell>
        </row>
        <row r="33">
          <cell r="A33" t="str">
            <v>PSIQUIATRIA</v>
          </cell>
          <cell r="B33">
            <v>480</v>
          </cell>
        </row>
        <row r="34">
          <cell r="A34" t="str">
            <v>UROLOGIA</v>
          </cell>
          <cell r="B34">
            <v>276</v>
          </cell>
        </row>
      </sheetData>
      <sheetData sheetId="2"/>
      <sheetData sheetId="3">
        <row r="2">
          <cell r="A2" t="str">
            <v>MASCULINO</v>
          </cell>
          <cell r="B2">
            <v>17879</v>
          </cell>
          <cell r="K2" t="str">
            <v>FEMENINO</v>
          </cell>
          <cell r="L2">
            <v>14</v>
          </cell>
        </row>
        <row r="3">
          <cell r="A3" t="str">
            <v>FEMENINO</v>
          </cell>
          <cell r="B3">
            <v>15739</v>
          </cell>
          <cell r="K3" t="str">
            <v>MASCULINO</v>
          </cell>
          <cell r="L3">
            <v>20</v>
          </cell>
        </row>
      </sheetData>
      <sheetData sheetId="4"/>
      <sheetData sheetId="5"/>
      <sheetData sheetId="6">
        <row r="3">
          <cell r="E3" t="str">
            <v>MILITARES</v>
          </cell>
          <cell r="F3">
            <v>5260</v>
          </cell>
        </row>
        <row r="4">
          <cell r="A4" t="str">
            <v>MILITAR</v>
          </cell>
          <cell r="B4">
            <v>398</v>
          </cell>
          <cell r="E4" t="str">
            <v>FAMILIAS DE MILITARES</v>
          </cell>
          <cell r="F4">
            <v>7885</v>
          </cell>
        </row>
        <row r="5">
          <cell r="A5" t="str">
            <v>MILITAR RETIRADO</v>
          </cell>
          <cell r="B5">
            <v>32</v>
          </cell>
          <cell r="E5" t="str">
            <v>CIVILES</v>
          </cell>
          <cell r="F5">
            <v>20476</v>
          </cell>
          <cell r="I5" t="str">
            <v>MILITAR</v>
          </cell>
          <cell r="J5">
            <v>1512</v>
          </cell>
        </row>
        <row r="6">
          <cell r="A6" t="str">
            <v>FAMILIAR DE MILITAR</v>
          </cell>
          <cell r="B6">
            <v>365</v>
          </cell>
          <cell r="I6" t="str">
            <v>MILITARES DE OTRA INSTITUCION</v>
          </cell>
          <cell r="J6">
            <v>356</v>
          </cell>
        </row>
        <row r="7">
          <cell r="A7" t="str">
            <v>CIVIL</v>
          </cell>
          <cell r="B7">
            <v>570</v>
          </cell>
          <cell r="I7" t="str">
            <v>MILITAR RETIRADO</v>
          </cell>
          <cell r="J7">
            <v>29</v>
          </cell>
        </row>
        <row r="8">
          <cell r="I8" t="str">
            <v>FAMILIAR DE MILITAR</v>
          </cell>
          <cell r="J8">
            <v>4169</v>
          </cell>
        </row>
        <row r="9">
          <cell r="I9" t="str">
            <v>ACCION CIVICA</v>
          </cell>
          <cell r="J9">
            <v>7164</v>
          </cell>
        </row>
      </sheetData>
      <sheetData sheetId="7"/>
      <sheetData sheetId="8">
        <row r="3">
          <cell r="A3" t="str">
            <v>CIRUGIA</v>
          </cell>
          <cell r="B3">
            <v>2291</v>
          </cell>
        </row>
        <row r="4">
          <cell r="A4" t="str">
            <v>GINECOBSTETRICIA</v>
          </cell>
          <cell r="B4">
            <v>1806</v>
          </cell>
        </row>
        <row r="5">
          <cell r="A5" t="str">
            <v>MEDICINA INTERNA</v>
          </cell>
          <cell r="B5">
            <v>5831</v>
          </cell>
        </row>
        <row r="6">
          <cell r="A6" t="str">
            <v>PEDIATRIA</v>
          </cell>
          <cell r="B6">
            <v>5101</v>
          </cell>
        </row>
      </sheetData>
      <sheetData sheetId="9"/>
      <sheetData sheetId="10">
        <row r="3">
          <cell r="C3" t="str">
            <v>CANT</v>
          </cell>
        </row>
        <row r="4">
          <cell r="B4" t="str">
            <v>CIRUGIA</v>
          </cell>
          <cell r="C4">
            <v>152</v>
          </cell>
          <cell r="E4" t="str">
            <v>CIRUGIA</v>
          </cell>
          <cell r="F4">
            <v>150</v>
          </cell>
        </row>
        <row r="5">
          <cell r="B5" t="str">
            <v>GINECOOBSTETRICIA</v>
          </cell>
          <cell r="C5">
            <v>92</v>
          </cell>
          <cell r="E5" t="str">
            <v>GINECO- OBSTETRICIA</v>
          </cell>
          <cell r="F5">
            <v>104</v>
          </cell>
        </row>
        <row r="6">
          <cell r="B6" t="str">
            <v>MEDICINA INTERNA</v>
          </cell>
          <cell r="C6">
            <v>747</v>
          </cell>
          <cell r="E6" t="str">
            <v>MEDICINA INTERNA</v>
          </cell>
          <cell r="F6">
            <v>685</v>
          </cell>
        </row>
        <row r="7">
          <cell r="B7" t="str">
            <v>PEDIATRIA</v>
          </cell>
          <cell r="C7">
            <v>375</v>
          </cell>
          <cell r="E7" t="str">
            <v>PEDIATRIA</v>
          </cell>
          <cell r="F7">
            <v>380</v>
          </cell>
        </row>
      </sheetData>
      <sheetData sheetId="11"/>
      <sheetData sheetId="12">
        <row r="3">
          <cell r="A3" t="str">
            <v>NORMALES</v>
          </cell>
          <cell r="B3">
            <v>25</v>
          </cell>
        </row>
        <row r="4">
          <cell r="A4" t="str">
            <v>CESÁREAS</v>
          </cell>
          <cell r="B4">
            <v>54</v>
          </cell>
        </row>
      </sheetData>
      <sheetData sheetId="13"/>
      <sheetData sheetId="14">
        <row r="4">
          <cell r="I4" t="str">
            <v>15 - 19</v>
          </cell>
          <cell r="J4">
            <v>3</v>
          </cell>
          <cell r="P4" t="str">
            <v>0-1</v>
          </cell>
          <cell r="Q4">
            <v>2813</v>
          </cell>
        </row>
        <row r="5">
          <cell r="A5" t="str">
            <v>&gt;1 AÑO</v>
          </cell>
          <cell r="B5">
            <v>1</v>
          </cell>
          <cell r="I5" t="str">
            <v>20 - 24</v>
          </cell>
          <cell r="J5">
            <v>21</v>
          </cell>
          <cell r="P5" t="str">
            <v>1_4</v>
          </cell>
          <cell r="Q5">
            <v>3082</v>
          </cell>
        </row>
        <row r="6">
          <cell r="A6" t="str">
            <v>5-14 AÑOS</v>
          </cell>
          <cell r="B6">
            <v>2</v>
          </cell>
          <cell r="I6" t="str">
            <v>25 - 29</v>
          </cell>
          <cell r="J6">
            <v>17</v>
          </cell>
          <cell r="P6" t="str">
            <v>5_14</v>
          </cell>
          <cell r="Q6">
            <v>4669</v>
          </cell>
        </row>
        <row r="7">
          <cell r="A7" t="str">
            <v>15-24 AÑOS</v>
          </cell>
          <cell r="B7">
            <v>8</v>
          </cell>
          <cell r="I7" t="str">
            <v xml:space="preserve">30 - 34 </v>
          </cell>
          <cell r="J7">
            <v>12</v>
          </cell>
          <cell r="P7" t="str">
            <v>15-64</v>
          </cell>
          <cell r="Q7">
            <v>18258</v>
          </cell>
        </row>
        <row r="8">
          <cell r="A8" t="str">
            <v>25- 64 AÑOS</v>
          </cell>
          <cell r="B8">
            <v>16</v>
          </cell>
          <cell r="I8" t="str">
            <v>35 - 39</v>
          </cell>
          <cell r="J8">
            <v>3</v>
          </cell>
          <cell r="P8" t="str">
            <v>65 +</v>
          </cell>
          <cell r="Q8">
            <v>4799</v>
          </cell>
        </row>
        <row r="9">
          <cell r="A9" t="str">
            <v>65 Y + AÑOS</v>
          </cell>
          <cell r="B9">
            <v>35</v>
          </cell>
          <cell r="J9">
            <v>56</v>
          </cell>
        </row>
      </sheetData>
      <sheetData sheetId="15">
        <row r="4">
          <cell r="K4" t="str">
            <v>BRAZO</v>
          </cell>
          <cell r="L4">
            <v>14</v>
          </cell>
        </row>
        <row r="5">
          <cell r="K5" t="str">
            <v>HOMBROS</v>
          </cell>
          <cell r="L5">
            <v>8287</v>
          </cell>
        </row>
        <row r="6">
          <cell r="K6" t="str">
            <v>MANO</v>
          </cell>
          <cell r="L6">
            <v>85</v>
          </cell>
        </row>
        <row r="7">
          <cell r="K7" t="str">
            <v>MUÑECA</v>
          </cell>
          <cell r="L7">
            <v>85</v>
          </cell>
        </row>
        <row r="8">
          <cell r="K8" t="str">
            <v>PELVIS</v>
          </cell>
          <cell r="L8">
            <v>65</v>
          </cell>
        </row>
        <row r="9">
          <cell r="K9" t="str">
            <v>SENOS PARANASALES</v>
          </cell>
          <cell r="L9">
            <v>55</v>
          </cell>
        </row>
        <row r="10">
          <cell r="K10" t="str">
            <v>TORAX</v>
          </cell>
          <cell r="L10">
            <v>7918</v>
          </cell>
        </row>
        <row r="11">
          <cell r="K11" t="str">
            <v>CRÁNEO</v>
          </cell>
          <cell r="L11">
            <v>10671</v>
          </cell>
        </row>
        <row r="12">
          <cell r="K12" t="str">
            <v>COL. LUMBAR</v>
          </cell>
          <cell r="L12">
            <v>6685</v>
          </cell>
        </row>
        <row r="13">
          <cell r="K13" t="str">
            <v>FÉMUR</v>
          </cell>
          <cell r="L13">
            <v>188</v>
          </cell>
        </row>
        <row r="14">
          <cell r="K14" t="str">
            <v>COL. CERVICAL</v>
          </cell>
          <cell r="L14">
            <v>41</v>
          </cell>
        </row>
        <row r="15">
          <cell r="K15" t="str">
            <v xml:space="preserve">COL, CER </v>
          </cell>
          <cell r="L15">
            <v>197</v>
          </cell>
        </row>
        <row r="16">
          <cell r="K16" t="str">
            <v>ANTE-BRAZOS</v>
          </cell>
          <cell r="L16">
            <v>262</v>
          </cell>
        </row>
        <row r="17">
          <cell r="K17" t="str">
            <v xml:space="preserve">ABDOMEN </v>
          </cell>
          <cell r="L17">
            <v>72</v>
          </cell>
        </row>
        <row r="18">
          <cell r="K18" t="str">
            <v xml:space="preserve">COL. CER </v>
          </cell>
          <cell r="L18">
            <v>4972</v>
          </cell>
        </row>
        <row r="19">
          <cell r="K19" t="str">
            <v xml:space="preserve">COL, DOR </v>
          </cell>
          <cell r="L19">
            <v>3402</v>
          </cell>
        </row>
        <row r="20">
          <cell r="K20" t="str">
            <v>COL. DOR.</v>
          </cell>
          <cell r="L20">
            <v>13</v>
          </cell>
        </row>
        <row r="21">
          <cell r="K21" t="str">
            <v>EXTREMI INFER</v>
          </cell>
          <cell r="L21">
            <v>4831</v>
          </cell>
        </row>
        <row r="22">
          <cell r="K22" t="str">
            <v xml:space="preserve">EXTREMI SUP </v>
          </cell>
          <cell r="L22">
            <v>4610</v>
          </cell>
        </row>
        <row r="23">
          <cell r="K23" t="str">
            <v xml:space="preserve">UROGRAFIA </v>
          </cell>
          <cell r="L23">
            <v>48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o_Postgrado"/>
      <sheetName val="Educ_Cont. Graduado_Postgr. "/>
      <sheetName val="Educ_Continua Esc_Especializada"/>
    </sheetNames>
    <sheetDataSet>
      <sheetData sheetId="0" refreshError="1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 "/>
      <sheetName val="graf fuer"/>
      <sheetName val="bajas 2"/>
      <sheetName val="graf. baja"/>
      <sheetName val="personal fuera"/>
      <sheetName val="ING Y PERD "/>
      <sheetName val="GRAF ING"/>
      <sheetName val="DETE. EMBARC"/>
      <sheetName val="graf. emb"/>
      <sheetName val="SOMETIDOS A LA JUSTUCIA"/>
      <sheetName val="MISIONES"/>
      <sheetName val="GRAF MISONES"/>
      <sheetName val="ACCION CIVICA"/>
      <sheetName val="GRAF. ACC"/>
    </sheetNames>
    <sheetDataSet>
      <sheetData sheetId="0" refreshError="1"/>
      <sheetData sheetId="1">
        <row r="3">
          <cell r="F3" t="str">
            <v>MASCULINO</v>
          </cell>
          <cell r="G3">
            <v>10593</v>
          </cell>
        </row>
        <row r="4">
          <cell r="F4" t="str">
            <v>FEMENUNO</v>
          </cell>
          <cell r="G4">
            <v>2557</v>
          </cell>
        </row>
      </sheetData>
      <sheetData sheetId="2" refreshError="1"/>
      <sheetData sheetId="3">
        <row r="2">
          <cell r="A2" t="str">
            <v>EXPIRACION DE ALISTAMIENTO (NO REALISTO)</v>
          </cell>
          <cell r="B2">
            <v>5</v>
          </cell>
          <cell r="K2" t="str">
            <v>GUARDIAMARINA 2DO. AÑO</v>
          </cell>
          <cell r="L2">
            <v>1</v>
          </cell>
        </row>
        <row r="3">
          <cell r="A3" t="str">
            <v>FALLECIMIENTO</v>
          </cell>
          <cell r="B3">
            <v>5</v>
          </cell>
          <cell r="K3" t="str">
            <v>GUARDIAMARINA 1ER. AÑO</v>
          </cell>
          <cell r="L3">
            <v>8</v>
          </cell>
        </row>
        <row r="4">
          <cell r="A4" t="str">
            <v>FALTAS GRAVES DEBIDAMENTE COMPROBADAS</v>
          </cell>
          <cell r="B4">
            <v>26</v>
          </cell>
          <cell r="K4" t="str">
            <v>SARGENTO MAYOR</v>
          </cell>
          <cell r="L4">
            <v>8</v>
          </cell>
        </row>
        <row r="5">
          <cell r="A5" t="str">
            <v>INADAPTABILIDAD A LA VIDA MILITAR</v>
          </cell>
          <cell r="B5">
            <v>2</v>
          </cell>
          <cell r="K5" t="str">
            <v>SARGENTO</v>
          </cell>
          <cell r="L5">
            <v>8</v>
          </cell>
        </row>
        <row r="6">
          <cell r="A6" t="str">
            <v>SOLICITUD ACEPTADA</v>
          </cell>
          <cell r="B6">
            <v>17</v>
          </cell>
          <cell r="K6" t="str">
            <v>CABO</v>
          </cell>
          <cell r="L6">
            <v>12</v>
          </cell>
        </row>
        <row r="7">
          <cell r="A7" t="str">
            <v>EXPIRACION DE ALISTAMIENTO (NO REALISTÓ)</v>
          </cell>
          <cell r="B7">
            <v>1</v>
          </cell>
          <cell r="K7" t="str">
            <v>MARINERO ESPECIALISTA</v>
          </cell>
          <cell r="L7">
            <v>10</v>
          </cell>
        </row>
        <row r="8">
          <cell r="A8" t="str">
            <v>FRAUDE ACADÉMICO</v>
          </cell>
          <cell r="B8">
            <v>2</v>
          </cell>
          <cell r="K8" t="str">
            <v>MARINERO</v>
          </cell>
          <cell r="L8">
            <v>3</v>
          </cell>
        </row>
        <row r="9">
          <cell r="K9" t="str">
            <v>MARINERO AUXILIAR</v>
          </cell>
          <cell r="L9">
            <v>4</v>
          </cell>
        </row>
        <row r="10">
          <cell r="K10" t="str">
            <v>GRUMETE</v>
          </cell>
          <cell r="L10">
            <v>4</v>
          </cell>
        </row>
        <row r="11">
          <cell r="L11">
            <v>58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CAYUCOS</v>
          </cell>
          <cell r="B2">
            <v>8</v>
          </cell>
        </row>
        <row r="3">
          <cell r="A3" t="str">
            <v>CLANDESTINAS</v>
          </cell>
          <cell r="B3">
            <v>72</v>
          </cell>
          <cell r="G3" t="str">
            <v>DOMINICANOS</v>
          </cell>
          <cell r="H3">
            <v>889</v>
          </cell>
        </row>
        <row r="4">
          <cell r="A4" t="str">
            <v>FIBRA DE VIDRIO</v>
          </cell>
          <cell r="B4">
            <v>23</v>
          </cell>
          <cell r="G4" t="str">
            <v>HAITIANOS</v>
          </cell>
          <cell r="H4">
            <v>99</v>
          </cell>
        </row>
        <row r="5">
          <cell r="A5" t="str">
            <v>GO FAST</v>
          </cell>
          <cell r="B5">
            <v>1</v>
          </cell>
          <cell r="G5" t="str">
            <v>VENEZOLANOS</v>
          </cell>
          <cell r="H5">
            <v>6</v>
          </cell>
        </row>
        <row r="6">
          <cell r="A6" t="str">
            <v>HAITIANAS</v>
          </cell>
          <cell r="B6">
            <v>1</v>
          </cell>
          <cell r="G6" t="str">
            <v>ITALIANO</v>
          </cell>
          <cell r="H6">
            <v>2</v>
          </cell>
        </row>
        <row r="7">
          <cell r="A7" t="str">
            <v>MATRICULADAS</v>
          </cell>
          <cell r="B7">
            <v>15</v>
          </cell>
          <cell r="G7" t="str">
            <v>NORTEAMERICANOS</v>
          </cell>
          <cell r="H7">
            <v>2</v>
          </cell>
        </row>
        <row r="8">
          <cell r="A8" t="str">
            <v>VELERO</v>
          </cell>
          <cell r="B8">
            <v>10</v>
          </cell>
          <cell r="H8">
            <v>998</v>
          </cell>
        </row>
        <row r="9">
          <cell r="A9" t="str">
            <v>MATRILA EXTRANJERA</v>
          </cell>
          <cell r="B9">
            <v>1</v>
          </cell>
        </row>
        <row r="10">
          <cell r="A10" t="str">
            <v>LANCHA</v>
          </cell>
          <cell r="B10">
            <v>1</v>
          </cell>
        </row>
      </sheetData>
      <sheetData sheetId="9" refreshError="1"/>
      <sheetData sheetId="10" refreshError="1"/>
      <sheetData sheetId="11">
        <row r="2">
          <cell r="A2" t="str">
            <v>Apoyo 9-1-1</v>
          </cell>
          <cell r="B2">
            <v>14</v>
          </cell>
        </row>
        <row r="3">
          <cell r="A3" t="str">
            <v>Apoyo DNCD</v>
          </cell>
          <cell r="B3">
            <v>77</v>
          </cell>
        </row>
        <row r="4">
          <cell r="A4" t="str">
            <v>Asistencia marítima</v>
          </cell>
          <cell r="B4">
            <v>37</v>
          </cell>
        </row>
        <row r="5">
          <cell r="A5" t="str">
            <v>Búsqueda y Rescate// Asistencia</v>
          </cell>
          <cell r="B5">
            <v>1</v>
          </cell>
        </row>
        <row r="6">
          <cell r="A6" t="str">
            <v>Ejercicios Instrucción</v>
          </cell>
          <cell r="B6">
            <v>7</v>
          </cell>
        </row>
        <row r="7">
          <cell r="A7" t="str">
            <v>Migración Ilegal</v>
          </cell>
          <cell r="B7">
            <v>32</v>
          </cell>
        </row>
        <row r="8">
          <cell r="A8" t="str">
            <v>Patrulla y vigilancia</v>
          </cell>
          <cell r="B8">
            <v>112</v>
          </cell>
        </row>
        <row r="9">
          <cell r="A9" t="str">
            <v>Seguridad Marítima</v>
          </cell>
          <cell r="B9">
            <v>87</v>
          </cell>
        </row>
      </sheetData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 "/>
      <sheetName val="GRAF. FUER"/>
      <sheetName val="BAJAS"/>
      <sheetName val="GRAF BAJ"/>
      <sheetName val="OPERACIONES"/>
      <sheetName val="graf op"/>
      <sheetName val="PERS FUERA"/>
      <sheetName val="graf pers"/>
      <sheetName val="INGRESOS"/>
      <sheetName val="graf ing"/>
    </sheetNames>
    <sheetDataSet>
      <sheetData sheetId="0" refreshError="1"/>
      <sheetData sheetId="1">
        <row r="2">
          <cell r="G2" t="str">
            <v>MASCULINO</v>
          </cell>
          <cell r="H2">
            <v>13702</v>
          </cell>
        </row>
        <row r="3">
          <cell r="G3" t="str">
            <v>FEMENINO</v>
          </cell>
          <cell r="H3">
            <v>4660</v>
          </cell>
        </row>
      </sheetData>
      <sheetData sheetId="2" refreshError="1"/>
      <sheetData sheetId="3">
        <row r="2">
          <cell r="A2" t="str">
            <v>FALTA GRAVE DEBIDAMENTE COMPROBADA</v>
          </cell>
          <cell r="B2">
            <v>62</v>
          </cell>
          <cell r="F2" t="str">
            <v>CORONEL</v>
          </cell>
          <cell r="G2">
            <v>1</v>
          </cell>
        </row>
        <row r="3">
          <cell r="A3" t="str">
            <v>NO ADAPTARSE A LA VIDA MILITAR</v>
          </cell>
          <cell r="B3">
            <v>17</v>
          </cell>
          <cell r="F3" t="str">
            <v>TENIENTE CORONEL</v>
          </cell>
          <cell r="G3">
            <v>2</v>
          </cell>
        </row>
        <row r="4">
          <cell r="A4" t="str">
            <v>RENUNCIA</v>
          </cell>
          <cell r="B4">
            <v>7</v>
          </cell>
          <cell r="F4" t="str">
            <v>MAYOR</v>
          </cell>
          <cell r="G4">
            <v>2</v>
          </cell>
        </row>
        <row r="5">
          <cell r="A5" t="str">
            <v>RESCISION DE CONTRATO DE TRABAJO</v>
          </cell>
          <cell r="B5">
            <v>8</v>
          </cell>
          <cell r="F5" t="str">
            <v>CAPITÁN</v>
          </cell>
          <cell r="G5">
            <v>2</v>
          </cell>
        </row>
        <row r="6">
          <cell r="A6" t="str">
            <v>SEPARADO DE LAS FILAS</v>
          </cell>
          <cell r="B6">
            <v>4</v>
          </cell>
          <cell r="F6" t="str">
            <v>1ER. TENIENTE</v>
          </cell>
          <cell r="G6">
            <v>3</v>
          </cell>
        </row>
        <row r="7">
          <cell r="A7" t="str">
            <v>SOLICITUD ACEPTADA</v>
          </cell>
          <cell r="B7">
            <v>36</v>
          </cell>
          <cell r="F7" t="str">
            <v>2DO. TENIENTE</v>
          </cell>
          <cell r="G7">
            <v>3</v>
          </cell>
        </row>
        <row r="8">
          <cell r="A8" t="str">
            <v>RETIRO CON PENSION</v>
          </cell>
          <cell r="B8">
            <v>9</v>
          </cell>
          <cell r="F8" t="str">
            <v>CADETE</v>
          </cell>
          <cell r="G8">
            <v>7</v>
          </cell>
        </row>
        <row r="9">
          <cell r="A9" t="str">
            <v>SENTENCIA CONDENATORIA</v>
          </cell>
          <cell r="B9">
            <v>1</v>
          </cell>
          <cell r="F9" t="str">
            <v>SARGENTO MAYOR</v>
          </cell>
          <cell r="G9">
            <v>3</v>
          </cell>
        </row>
        <row r="10">
          <cell r="A10" t="str">
            <v>CANCELADO</v>
          </cell>
          <cell r="B10">
            <v>8</v>
          </cell>
          <cell r="F10" t="str">
            <v xml:space="preserve">SARGENTO </v>
          </cell>
          <cell r="G10">
            <v>7</v>
          </cell>
        </row>
        <row r="11">
          <cell r="A11" t="str">
            <v>BAJO NIVEL DE DESEMPEÑO</v>
          </cell>
          <cell r="B11">
            <v>15</v>
          </cell>
          <cell r="F11" t="str">
            <v>CABO</v>
          </cell>
          <cell r="G11">
            <v>16</v>
          </cell>
        </row>
        <row r="12">
          <cell r="A12" t="str">
            <v>PENSIONADO POR RAZONES DE SALUD</v>
          </cell>
          <cell r="B12">
            <v>1</v>
          </cell>
          <cell r="F12" t="str">
            <v>RASO</v>
          </cell>
          <cell r="G12">
            <v>105</v>
          </cell>
        </row>
        <row r="13">
          <cell r="A13" t="str">
            <v xml:space="preserve">SEPARADO DE LAS FILAS </v>
          </cell>
          <cell r="B13">
            <v>3</v>
          </cell>
          <cell r="F13" t="str">
            <v>ASIMILADO MILITAR</v>
          </cell>
          <cell r="G13">
            <v>12</v>
          </cell>
        </row>
        <row r="14">
          <cell r="F14" t="str">
            <v>EMP. CONTR. TMP.</v>
          </cell>
          <cell r="G14">
            <v>8</v>
          </cell>
        </row>
      </sheetData>
      <sheetData sheetId="4" refreshError="1"/>
      <sheetData sheetId="5">
        <row r="2">
          <cell r="A2" t="str">
            <v>ESC. DE COMBATE</v>
          </cell>
          <cell r="B2">
            <v>134</v>
          </cell>
        </row>
        <row r="3">
          <cell r="A3" t="str">
            <v>ESC. DE RESCATE</v>
          </cell>
          <cell r="B3">
            <v>544</v>
          </cell>
        </row>
        <row r="4">
          <cell r="A4" t="str">
            <v>ESC. DE TRANSP. AEREO</v>
          </cell>
          <cell r="B4">
            <v>96</v>
          </cell>
        </row>
      </sheetData>
      <sheetData sheetId="6" refreshError="1"/>
      <sheetData sheetId="7">
        <row r="2">
          <cell r="A2" t="str">
            <v>CUERPO DE SEGURIDAD PRESIDENCIAL -CUSEP-</v>
          </cell>
          <cell r="B2">
            <v>335</v>
          </cell>
        </row>
        <row r="3">
          <cell r="A3" t="str">
            <v xml:space="preserve">DPTO.NACIONAL DE INVEST.(DNI) </v>
          </cell>
          <cell r="B3">
            <v>64</v>
          </cell>
        </row>
        <row r="4">
          <cell r="A4" t="str">
            <v xml:space="preserve">DIREC.NAC.DE CONTROL DE DROGAS -DNCD  </v>
          </cell>
          <cell r="B4">
            <v>141</v>
          </cell>
        </row>
        <row r="5">
          <cell r="A5" t="str">
            <v xml:space="preserve">REGIMIENTO GUARDIA DE HONOR -MIDE-  </v>
          </cell>
          <cell r="B5">
            <v>59</v>
          </cell>
        </row>
        <row r="6">
          <cell r="A6" t="str">
            <v>CUERPO ESPECIALIZADO EN SEGURIDAD TURISTICA (CESTUR)</v>
          </cell>
          <cell r="B6">
            <v>141</v>
          </cell>
        </row>
        <row r="7">
          <cell r="A7" t="str">
            <v xml:space="preserve">CUERPO ESPECIALIZADO SEG. FRONTERIZA TERRESTRE -CESFRONT-  </v>
          </cell>
          <cell r="B7">
            <v>192</v>
          </cell>
        </row>
        <row r="8">
          <cell r="A8" t="str">
            <v>DIRECCION GRAL. DE TRANSITO Y TRANSP. TERRESTRES -DIGESETT-</v>
          </cell>
          <cell r="B8">
            <v>16</v>
          </cell>
        </row>
        <row r="9">
          <cell r="A9" t="str">
            <v>CUERPO ESPECIALIZADO DE SEGURIDAD DEL METRO</v>
          </cell>
          <cell r="B9">
            <v>156</v>
          </cell>
        </row>
        <row r="10">
          <cell r="A10" t="str">
            <v>SERVICIO NACIONAL DE PROTECCION AMBIENTAL -SENPA-</v>
          </cell>
          <cell r="B10">
            <v>65</v>
          </cell>
        </row>
        <row r="11">
          <cell r="A11" t="str">
            <v>CUERPO ESP. DE CONTROL DE LOS COMBUSTIBLES -CECCOM-</v>
          </cell>
          <cell r="B11">
            <v>42</v>
          </cell>
        </row>
        <row r="12">
          <cell r="A12" t="str">
            <v xml:space="preserve">CUERPO ESPECIALIZADO DE SEGURIDAD PORTUARIA </v>
          </cell>
          <cell r="B12">
            <v>29</v>
          </cell>
        </row>
        <row r="13">
          <cell r="A13" t="str">
            <v xml:space="preserve">FUERZA DE TAREA CONJUNTA CIUDAD TRANQUILA "CIUTRAN"  </v>
          </cell>
          <cell r="B13">
            <v>323</v>
          </cell>
        </row>
        <row r="14">
          <cell r="A14" t="str">
            <v>MINISTERIO DE OBRAS PUBLICAS Y COMUNICACIONES</v>
          </cell>
          <cell r="B14">
            <v>621</v>
          </cell>
        </row>
        <row r="15">
          <cell r="A15" t="str">
            <v xml:space="preserve">CUERPO ESPEC.EN SEGURIDAD AEROPORTUARIA (CESAC)  </v>
          </cell>
          <cell r="B15">
            <v>974</v>
          </cell>
        </row>
        <row r="16">
          <cell r="A16" t="str">
            <v xml:space="preserve">1ER. REGIMIENTO DOMINICANO, GUARDIA PRESIDENCIAL, E.N.  </v>
          </cell>
          <cell r="B16">
            <v>10</v>
          </cell>
        </row>
      </sheetData>
      <sheetData sheetId="8" refreshError="1"/>
      <sheetData sheetId="9">
        <row r="2">
          <cell r="A2" t="str">
            <v>RASO</v>
          </cell>
          <cell r="B2">
            <v>17</v>
          </cell>
        </row>
        <row r="3">
          <cell r="A3" t="str">
            <v>CONSCRIPTO</v>
          </cell>
          <cell r="B3">
            <v>305</v>
          </cell>
        </row>
        <row r="4">
          <cell r="A4" t="str">
            <v>EMP. DE CONT. TEMP.</v>
          </cell>
          <cell r="B4">
            <v>40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"/>
      <sheetName val="GRAF"/>
    </sheetNames>
    <sheetDataSet>
      <sheetData sheetId="0" refreshError="1"/>
      <sheetData sheetId="1">
        <row r="2">
          <cell r="B2" t="str">
            <v>ACCIDENTES DE USUARIOS EN LAS INSTALACIONES</v>
          </cell>
          <cell r="C2">
            <v>37</v>
          </cell>
        </row>
        <row r="3">
          <cell r="B3" t="str">
            <v>AGENTES DEL CESMET CON PROBLEMAS DE SALUD</v>
          </cell>
          <cell r="C3">
            <v>5</v>
          </cell>
        </row>
        <row r="4">
          <cell r="B4" t="str">
            <v>BILLETES FALSOS</v>
          </cell>
          <cell r="C4">
            <v>8</v>
          </cell>
        </row>
        <row r="5">
          <cell r="B5" t="str">
            <v>DETENCIONES POR AGRESIONES</v>
          </cell>
          <cell r="C5">
            <v>10</v>
          </cell>
        </row>
        <row r="6">
          <cell r="B6" t="str">
            <v>DETENCIONES POR DAÑOS AL PATRIMONIO</v>
          </cell>
          <cell r="C6">
            <v>1</v>
          </cell>
        </row>
        <row r="7">
          <cell r="B7" t="str">
            <v>FALLAS ELÉCTRICAS EN LAS INSTALACIONES</v>
          </cell>
          <cell r="C7">
            <v>11</v>
          </cell>
        </row>
        <row r="8">
          <cell r="B8" t="str">
            <v>INCIDENCIAS EN EL MSD</v>
          </cell>
          <cell r="C8">
            <v>29</v>
          </cell>
        </row>
        <row r="9">
          <cell r="B9" t="str">
            <v>INCIDENCIAS EN EL TSD</v>
          </cell>
          <cell r="C9">
            <v>17</v>
          </cell>
        </row>
        <row r="10">
          <cell r="B10" t="str">
            <v>RIÑAS ENTRE USUARIOS</v>
          </cell>
          <cell r="C10">
            <v>9</v>
          </cell>
        </row>
        <row r="11">
          <cell r="B11" t="str">
            <v>USUARIOS CON PROBLEMAS DE SALUD</v>
          </cell>
          <cell r="C11">
            <v>149</v>
          </cell>
        </row>
        <row r="12">
          <cell r="B12" t="str">
            <v>PERSONAS U OBJETOS EXTRAVIADOS</v>
          </cell>
          <cell r="C12">
            <v>3</v>
          </cell>
        </row>
        <row r="13">
          <cell r="B13" t="str">
            <v>DETENCIONES POR ROBO</v>
          </cell>
          <cell r="C13">
            <v>13</v>
          </cell>
        </row>
        <row r="14">
          <cell r="B14" t="str">
            <v>USUARIOS DESMONTADOS DE LOS TRENES</v>
          </cell>
          <cell r="C14">
            <v>4</v>
          </cell>
        </row>
        <row r="15">
          <cell r="B15" t="str">
            <v>INGRESAR ILEGALMENTE AL SISTEMA</v>
          </cell>
          <cell r="C15">
            <v>1</v>
          </cell>
        </row>
        <row r="16">
          <cell r="B16" t="str">
            <v>Usuarios que han bajado a las vías</v>
          </cell>
          <cell r="C16">
            <v>2</v>
          </cell>
        </row>
        <row r="17">
          <cell r="B17" t="str">
            <v xml:space="preserve">BILLETES FALSOS </v>
          </cell>
          <cell r="C17">
            <v>3</v>
          </cell>
        </row>
        <row r="18">
          <cell r="B18" t="str">
            <v>INCIDENCIAS EN EL TLA</v>
          </cell>
          <cell r="C18">
            <v>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OCUMENTADOS"/>
      <sheetName val="GRAF IND"/>
      <sheetName val="INCAUTACIONES"/>
      <sheetName val="GRAF MER"/>
      <sheetName val="VEHICULOS"/>
      <sheetName val="GRAF VEH"/>
      <sheetName val="DROGAS Y ARMAS"/>
      <sheetName val="GRAF DRO"/>
      <sheetName val="ENT-SAL"/>
      <sheetName val="Hoja1"/>
    </sheetNames>
    <sheetDataSet>
      <sheetData sheetId="0" refreshError="1"/>
      <sheetData sheetId="1">
        <row r="2">
          <cell r="A2" t="str">
            <v>ESTADOUNIDENSES</v>
          </cell>
          <cell r="B2">
            <v>2</v>
          </cell>
        </row>
        <row r="3">
          <cell r="A3" t="str">
            <v>CUBANOS</v>
          </cell>
          <cell r="B3">
            <v>4</v>
          </cell>
        </row>
        <row r="4">
          <cell r="A4" t="str">
            <v>HAITIANO</v>
          </cell>
          <cell r="B4">
            <v>4356</v>
          </cell>
        </row>
        <row r="5">
          <cell r="A5" t="str">
            <v>CANADIENSE</v>
          </cell>
          <cell r="B5">
            <v>2</v>
          </cell>
        </row>
      </sheetData>
      <sheetData sheetId="2" refreshError="1"/>
      <sheetData sheetId="3">
        <row r="2">
          <cell r="A2" t="str">
            <v>LECHE EVAPORADA BONGU, BONLE (LATAS DE 12 ONZAS)</v>
          </cell>
          <cell r="B2">
            <v>1051</v>
          </cell>
          <cell r="I2" t="str">
            <v>BEBIDAS ENERGIZANTES  (BOTELLAS DE 750 ML)</v>
          </cell>
          <cell r="J2">
            <v>870</v>
          </cell>
        </row>
        <row r="3">
          <cell r="A3" t="str">
            <v>PAQUETES DE SOPITA  (240 UNIDADES)</v>
          </cell>
          <cell r="B3">
            <v>384.51666666666665</v>
          </cell>
          <cell r="I3" t="str">
            <v>CERVEZAS PRESTIGE, HEINEKEN, BENEDICTA (LATAS 355 ML)</v>
          </cell>
          <cell r="J3">
            <v>1894</v>
          </cell>
        </row>
        <row r="4">
          <cell r="A4" t="str">
            <v>SACOS DE AJO  (22 LIBRAS )</v>
          </cell>
          <cell r="B4">
            <v>12.727272727272727</v>
          </cell>
          <cell r="I4" t="str">
            <v>CIGARRILLOS COMME IL FAUT (PAQUETES  DE 10 CAJETILLAS DE 10 UNIDADES)</v>
          </cell>
          <cell r="J4">
            <v>401</v>
          </cell>
        </row>
        <row r="5">
          <cell r="A5" t="str">
            <v>SACOS DE CARBÓN</v>
          </cell>
          <cell r="B5">
            <v>16</v>
          </cell>
          <cell r="I5" t="str">
            <v>CIGARRILLOS COMME IL FAUT (PAQUETES  DE 10 CAJETILLAS DE 20 UNIDADES)</v>
          </cell>
          <cell r="J5">
            <v>117</v>
          </cell>
        </row>
        <row r="6">
          <cell r="A6" t="str">
            <v>SAZÓN LÍQUIDO</v>
          </cell>
          <cell r="B6">
            <v>738</v>
          </cell>
          <cell r="I6" t="str">
            <v>CIGARRILLOS POINT (PAQUETES  DE 10 CAJETILLAS DE 20 UNIDADES)</v>
          </cell>
          <cell r="J6">
            <v>258</v>
          </cell>
        </row>
        <row r="7">
          <cell r="A7" t="str">
            <v>ACEITE SOL DE ORO (GALÓN)</v>
          </cell>
          <cell r="B7">
            <v>372</v>
          </cell>
          <cell r="I7" t="str">
            <v>CLERÉN (GALONES)</v>
          </cell>
          <cell r="J7">
            <v>65</v>
          </cell>
        </row>
        <row r="8">
          <cell r="A8" t="str">
            <v>ACEITE SOL DE ORO (MEDIO GALÓN)</v>
          </cell>
          <cell r="B8">
            <v>13</v>
          </cell>
          <cell r="I8" t="str">
            <v>ELECTRODOMÉSTICOS</v>
          </cell>
          <cell r="J8">
            <v>677</v>
          </cell>
        </row>
        <row r="9">
          <cell r="A9" t="str">
            <v>SACOS DE ARROZ (25-125 LIBRAS)</v>
          </cell>
          <cell r="B9">
            <v>598</v>
          </cell>
          <cell r="I9" t="str">
            <v>MEDICAMENTOS</v>
          </cell>
          <cell r="J9">
            <v>39168.5</v>
          </cell>
        </row>
        <row r="10">
          <cell r="A10" t="str">
            <v>SALSA BELLA (SOBRES)</v>
          </cell>
          <cell r="B10">
            <v>56</v>
          </cell>
          <cell r="I10" t="str">
            <v>RON CHEVALIER  (BOTELLA DE 750ML)</v>
          </cell>
          <cell r="J10">
            <v>240</v>
          </cell>
        </row>
        <row r="11">
          <cell r="A11" t="str">
            <v>MANTEQUILLA (LATAS DE 12 ONZAS)</v>
          </cell>
          <cell r="B11">
            <v>61</v>
          </cell>
          <cell r="I11" t="str">
            <v>VINO TINTO CAMPEÓN  (BOTELLAS DE 750 ML)</v>
          </cell>
          <cell r="J11">
            <v>76</v>
          </cell>
        </row>
        <row r="12">
          <cell r="A12" t="str">
            <v>ESPAGETTIS Y CODITOS (CAJAS)</v>
          </cell>
          <cell r="B12">
            <v>1300</v>
          </cell>
          <cell r="I12" t="str">
            <v>WHISKY 8 P.M. (BOTELLAS DE 750 ML)</v>
          </cell>
          <cell r="J12">
            <v>2460</v>
          </cell>
        </row>
        <row r="13">
          <cell r="A13" t="str">
            <v>ACEITE DE PALMA (GARRAFONES)</v>
          </cell>
          <cell r="B13">
            <v>1286</v>
          </cell>
          <cell r="I13" t="str">
            <v>WHISKY BARBANCOURT (BOTELLAS DE 750 ML)</v>
          </cell>
          <cell r="J13">
            <v>236</v>
          </cell>
        </row>
        <row r="14">
          <cell r="A14" t="str">
            <v>AJIES (SACOS)</v>
          </cell>
          <cell r="B14">
            <v>4</v>
          </cell>
          <cell r="I14" t="str">
            <v>WHISKY BLACK STONE (BOTELLA DE 750ML)</v>
          </cell>
          <cell r="J14">
            <v>274</v>
          </cell>
        </row>
        <row r="15">
          <cell r="A15" t="str">
            <v>MANZANAS (UNIDADES)</v>
          </cell>
          <cell r="B15">
            <v>5600</v>
          </cell>
          <cell r="I15" t="str">
            <v>WHISKY GOLD  (BOTELLA DE 750 ML)</v>
          </cell>
          <cell r="J15">
            <v>1685</v>
          </cell>
        </row>
        <row r="16">
          <cell r="A16" t="str">
            <v>SACOS DE CEBOLLA</v>
          </cell>
          <cell r="B16">
            <v>433</v>
          </cell>
          <cell r="I16" t="str">
            <v>WHISKY NAPOLEÓN (BOTELLAS DE 750 ML)</v>
          </cell>
          <cell r="J16">
            <v>81</v>
          </cell>
        </row>
        <row r="17">
          <cell r="A17" t="str">
            <v>SACOS DE AZUCAR (25 LIBRAS)</v>
          </cell>
          <cell r="B17">
            <v>9</v>
          </cell>
          <cell r="I17" t="str">
            <v>WHISKY OFICCE  (BOTELLA DE 750 ML)</v>
          </cell>
          <cell r="J17">
            <v>521</v>
          </cell>
        </row>
        <row r="18">
          <cell r="A18" t="str">
            <v>AZUCAR (LIBRAS)</v>
          </cell>
          <cell r="B18">
            <v>65</v>
          </cell>
          <cell r="I18" t="str">
            <v>CELULARES</v>
          </cell>
          <cell r="J18">
            <v>23</v>
          </cell>
        </row>
        <row r="19">
          <cell r="A19" t="str">
            <v>SACOS DE ARROZ (25 LIBRAS)</v>
          </cell>
          <cell r="B19">
            <v>35</v>
          </cell>
          <cell r="I19" t="str">
            <v>PRENDAS DE VESTIR</v>
          </cell>
          <cell r="J19">
            <v>398</v>
          </cell>
        </row>
        <row r="20">
          <cell r="A20" t="str">
            <v>SACOS DE ARROZ (55 LIBRAS)</v>
          </cell>
          <cell r="B20">
            <v>9</v>
          </cell>
          <cell r="I20" t="str">
            <v>REFRESCOS (20 ONZAS)</v>
          </cell>
          <cell r="J20">
            <v>147</v>
          </cell>
        </row>
        <row r="21">
          <cell r="A21" t="str">
            <v>SACOS DE HABICHUELA</v>
          </cell>
          <cell r="B21">
            <v>6</v>
          </cell>
          <cell r="I21" t="str">
            <v>JUGOS (20 ONZAS)</v>
          </cell>
          <cell r="J21">
            <v>12</v>
          </cell>
        </row>
        <row r="22">
          <cell r="A22" t="str">
            <v>LIBRAS  DE HABICHUELA</v>
          </cell>
          <cell r="B22">
            <v>3</v>
          </cell>
          <cell r="I22" t="str">
            <v>VODKA (BOTELLAS DE 750 ML)</v>
          </cell>
          <cell r="J22">
            <v>7</v>
          </cell>
        </row>
        <row r="23">
          <cell r="A23" t="str">
            <v xml:space="preserve">SACOS DE MAIZ </v>
          </cell>
          <cell r="B23">
            <v>1</v>
          </cell>
          <cell r="I23" t="str">
            <v>RON LORD MATE (BOTELLAS DE 750 ML)</v>
          </cell>
          <cell r="J23">
            <v>53</v>
          </cell>
        </row>
        <row r="24">
          <cell r="A24" t="str">
            <v>PAQUETES DE HARINA DE MAIZ</v>
          </cell>
          <cell r="B24">
            <v>22</v>
          </cell>
          <cell r="I24" t="str">
            <v>CIGARRILLOS  CAPITAL  (PAQUETES  DE 10 CAJETILLAS DE 20 UNIDADES)</v>
          </cell>
          <cell r="J24">
            <v>2827.8</v>
          </cell>
        </row>
        <row r="25">
          <cell r="A25" t="str">
            <v>SACOS DE REPOLLO</v>
          </cell>
          <cell r="B25">
            <v>232</v>
          </cell>
          <cell r="I25" t="str">
            <v>MALTAS (20 ONZAS)</v>
          </cell>
          <cell r="J25">
            <v>170</v>
          </cell>
        </row>
        <row r="26">
          <cell r="A26" t="str">
            <v>SACOS DE APIO</v>
          </cell>
          <cell r="B26">
            <v>25</v>
          </cell>
          <cell r="I26" t="str">
            <v>PRODUCTOS HIGIENE PERSONAL</v>
          </cell>
          <cell r="J26">
            <v>806</v>
          </cell>
        </row>
        <row r="27">
          <cell r="A27" t="str">
            <v>SACOS DE ZANAHORIA</v>
          </cell>
          <cell r="B27">
            <v>96</v>
          </cell>
          <cell r="I27" t="str">
            <v>CIGARRILLOS  JAILSALMER  (PAQUETES  DE 10 CAJETILLAS DE 20 UNIDADES)</v>
          </cell>
          <cell r="J27">
            <v>226</v>
          </cell>
        </row>
        <row r="28">
          <cell r="A28" t="str">
            <v>SACOS DE PAPA</v>
          </cell>
          <cell r="B28">
            <v>183</v>
          </cell>
          <cell r="I28" t="str">
            <v>WHISKY GREEN   (BOTELLAS DE 750 ML)</v>
          </cell>
          <cell r="J28">
            <v>85</v>
          </cell>
        </row>
        <row r="29">
          <cell r="A29" t="str">
            <v>SACOS DE AJIES</v>
          </cell>
          <cell r="B29">
            <v>174</v>
          </cell>
          <cell r="I29" t="str">
            <v>RON KING PRIDE  (BOTELLAS DE 750 ML)</v>
          </cell>
          <cell r="J29">
            <v>225</v>
          </cell>
        </row>
        <row r="30">
          <cell r="A30" t="str">
            <v>SACOS DE LECHUGA</v>
          </cell>
          <cell r="B30">
            <v>1</v>
          </cell>
          <cell r="I30" t="str">
            <v>RON BAKARA (BOTELLAS DE 750 ML)</v>
          </cell>
          <cell r="J30">
            <v>3</v>
          </cell>
        </row>
        <row r="31">
          <cell r="A31" t="str">
            <v>SACOS DE VEGETALES</v>
          </cell>
          <cell r="B31">
            <v>57</v>
          </cell>
          <cell r="I31" t="str">
            <v>PACA DE ROPA USADA</v>
          </cell>
          <cell r="J31">
            <v>44</v>
          </cell>
        </row>
        <row r="32">
          <cell r="A32" t="str">
            <v>FUNDAS DE AJIES</v>
          </cell>
          <cell r="B32">
            <v>3</v>
          </cell>
          <cell r="I32" t="str">
            <v>ACCESORIOS DE CELULARES</v>
          </cell>
          <cell r="J32">
            <v>363</v>
          </cell>
        </row>
        <row r="33">
          <cell r="A33" t="str">
            <v>PAQUETES DE AJIES</v>
          </cell>
          <cell r="B33">
            <v>3</v>
          </cell>
          <cell r="I33" t="str">
            <v>RON TASTADOU  (BOTELLAS DE 750 ML)</v>
          </cell>
          <cell r="J33">
            <v>58</v>
          </cell>
        </row>
        <row r="34">
          <cell r="A34" t="str">
            <v>SACOS DE BERENGENA</v>
          </cell>
          <cell r="B34">
            <v>4</v>
          </cell>
          <cell r="I34" t="str">
            <v>RON FLAND  (BOTELLAS DE 750 ML)</v>
          </cell>
          <cell r="J34">
            <v>24</v>
          </cell>
        </row>
        <row r="35">
          <cell r="A35" t="str">
            <v>SACOS DE BATATA</v>
          </cell>
          <cell r="B35">
            <v>2</v>
          </cell>
          <cell r="I35" t="str">
            <v>RON DORADO  (BOTELLAS DE 750 ML)</v>
          </cell>
          <cell r="J35">
            <v>22</v>
          </cell>
        </row>
        <row r="36">
          <cell r="A36" t="str">
            <v>SACOS DE TAYOTA</v>
          </cell>
          <cell r="B36">
            <v>96</v>
          </cell>
          <cell r="I36" t="str">
            <v>BULTOS DE ROPA NUEVA</v>
          </cell>
          <cell r="J36">
            <v>30</v>
          </cell>
        </row>
        <row r="37">
          <cell r="A37" t="str">
            <v>SACOS DE POLLO</v>
          </cell>
          <cell r="B37">
            <v>92</v>
          </cell>
          <cell r="I37" t="str">
            <v>PARES DE ZAPATOS</v>
          </cell>
          <cell r="J37">
            <v>96</v>
          </cell>
        </row>
        <row r="38">
          <cell r="A38" t="str">
            <v>POLLO (UNIDADES)</v>
          </cell>
          <cell r="B38">
            <v>24</v>
          </cell>
          <cell r="I38" t="str">
            <v>CAJA DE ZAPATOS</v>
          </cell>
          <cell r="J38">
            <v>1</v>
          </cell>
        </row>
        <row r="39">
          <cell r="A39" t="str">
            <v>FUNDA DE TOMATES</v>
          </cell>
          <cell r="B39">
            <v>2</v>
          </cell>
          <cell r="I39" t="str">
            <v>PAQUETES DE PLATOS DESECHABLES</v>
          </cell>
          <cell r="J39">
            <v>20</v>
          </cell>
        </row>
        <row r="40">
          <cell r="A40" t="str">
            <v>PAQUETES DE PASTA (SPAGUETTIS, CODITOS, FIDEOS)</v>
          </cell>
          <cell r="B40">
            <v>330</v>
          </cell>
          <cell r="I40" t="str">
            <v>CHAMPAGNE  (BOTELLAS DE 750 ML)</v>
          </cell>
          <cell r="J40">
            <v>12</v>
          </cell>
        </row>
        <row r="41">
          <cell r="A41" t="str">
            <v>PAQUETES DE CHOCOLATE</v>
          </cell>
          <cell r="B41">
            <v>3</v>
          </cell>
          <cell r="I41" t="str">
            <v>RON LOISE  (BOTELLAS DE 750 ML)</v>
          </cell>
          <cell r="J41">
            <v>12</v>
          </cell>
        </row>
        <row r="42">
          <cell r="A42" t="str">
            <v>BULTOS DE MOCHILAS Y CARTERAS</v>
          </cell>
          <cell r="B42">
            <v>4</v>
          </cell>
          <cell r="I42" t="str">
            <v>JUGOS (12 ONZAS)</v>
          </cell>
          <cell r="J42">
            <v>51</v>
          </cell>
        </row>
        <row r="43">
          <cell r="A43" t="str">
            <v>CAJA DE ARENQUE</v>
          </cell>
          <cell r="B43">
            <v>159</v>
          </cell>
          <cell r="I43" t="str">
            <v>ALOE VERA (20 ONZAS)</v>
          </cell>
          <cell r="J43">
            <v>3</v>
          </cell>
        </row>
        <row r="44">
          <cell r="A44" t="str">
            <v>CAJA DE FUNDAS PLÁSTICAS</v>
          </cell>
          <cell r="B44">
            <v>4</v>
          </cell>
          <cell r="I44" t="str">
            <v>ANIES (BOTELLAS DE 750 ML)</v>
          </cell>
          <cell r="J44">
            <v>24</v>
          </cell>
        </row>
        <row r="45">
          <cell r="A45" t="str">
            <v>CAJA DE TOMATES</v>
          </cell>
          <cell r="B45">
            <v>5</v>
          </cell>
          <cell r="I45" t="str">
            <v>AGUA(BOTELLAS DE 750 ML)</v>
          </cell>
          <cell r="J45">
            <v>12</v>
          </cell>
        </row>
        <row r="46">
          <cell r="A46" t="str">
            <v>CANASTO DE TOMATES</v>
          </cell>
          <cell r="B46">
            <v>511</v>
          </cell>
          <cell r="I46" t="str">
            <v>GATORADE (BOTELLAS DE 750 ML)</v>
          </cell>
          <cell r="J46">
            <v>12</v>
          </cell>
        </row>
        <row r="47">
          <cell r="A47" t="str">
            <v>SACOS DE TOMATES</v>
          </cell>
          <cell r="B47">
            <v>11</v>
          </cell>
        </row>
        <row r="48">
          <cell r="A48" t="str">
            <v>SALAMI, JAMONETA(UNIDADES)</v>
          </cell>
          <cell r="B48">
            <v>41</v>
          </cell>
        </row>
        <row r="49">
          <cell r="A49" t="str">
            <v>SALCHICHAS (PAQUETES DE 36 UNIDADES)</v>
          </cell>
          <cell r="B49">
            <v>182.41666666666666</v>
          </cell>
        </row>
        <row r="50">
          <cell r="A50" t="str">
            <v>AVENA (LIBRAS)</v>
          </cell>
          <cell r="B50">
            <v>11.5</v>
          </cell>
        </row>
        <row r="51">
          <cell r="A51" t="str">
            <v>CHENCHEN (LIBRAS)</v>
          </cell>
          <cell r="B51">
            <v>1.5</v>
          </cell>
        </row>
        <row r="52">
          <cell r="A52" t="str">
            <v>TRIGO (LIBRAS)</v>
          </cell>
          <cell r="B52">
            <v>2.5</v>
          </cell>
        </row>
        <row r="53">
          <cell r="A53" t="str">
            <v>SARDINAS (UNIDADES)</v>
          </cell>
          <cell r="B53">
            <v>66</v>
          </cell>
        </row>
        <row r="54">
          <cell r="A54" t="str">
            <v>HARINA (SACOS)</v>
          </cell>
          <cell r="B54">
            <v>46</v>
          </cell>
        </row>
        <row r="55">
          <cell r="A55" t="str">
            <v>MOCHILAS (UNIDADES)</v>
          </cell>
          <cell r="B55">
            <v>3</v>
          </cell>
        </row>
        <row r="56">
          <cell r="A56" t="str">
            <v>PESCADO (CAJAS)</v>
          </cell>
          <cell r="B56">
            <v>3</v>
          </cell>
        </row>
        <row r="57">
          <cell r="A57" t="str">
            <v xml:space="preserve">CAJAS DE SAZONES </v>
          </cell>
          <cell r="B57">
            <v>24</v>
          </cell>
        </row>
        <row r="58">
          <cell r="A58" t="str">
            <v>SACO DE TIERRA ABONADA</v>
          </cell>
          <cell r="B58">
            <v>1</v>
          </cell>
        </row>
        <row r="59">
          <cell r="A59" t="str">
            <v>BULTO DE SONDAS</v>
          </cell>
          <cell r="B59">
            <v>1</v>
          </cell>
        </row>
        <row r="60">
          <cell r="A60" t="str">
            <v>GALÓN DE MELAZA</v>
          </cell>
          <cell r="B60">
            <v>2</v>
          </cell>
        </row>
        <row r="61">
          <cell r="A61" t="str">
            <v>PAQUETES DE MAICENA</v>
          </cell>
          <cell r="B61">
            <v>6</v>
          </cell>
        </row>
        <row r="62">
          <cell r="A62" t="str">
            <v>MALETA DE ACCESORIOS DE CELULARES Y CABLES</v>
          </cell>
          <cell r="B62">
            <v>1</v>
          </cell>
        </row>
        <row r="63">
          <cell r="A63" t="str">
            <v>HUEVOS (UNIDADES)</v>
          </cell>
          <cell r="B63">
            <v>51480</v>
          </cell>
        </row>
        <row r="64">
          <cell r="A64" t="str">
            <v>GOMAS USADAS (UNIDADES)</v>
          </cell>
          <cell r="B64">
            <v>2</v>
          </cell>
        </row>
        <row r="65">
          <cell r="A65" t="str">
            <v>FUNDAS DE CAFÉ</v>
          </cell>
          <cell r="B65">
            <v>8</v>
          </cell>
        </row>
        <row r="66">
          <cell r="A66" t="str">
            <v>FUNDAS DE SAL</v>
          </cell>
          <cell r="B66">
            <v>58</v>
          </cell>
        </row>
        <row r="67">
          <cell r="A67" t="str">
            <v>ESCOBILLONES</v>
          </cell>
          <cell r="B67">
            <v>10</v>
          </cell>
        </row>
        <row r="68">
          <cell r="A68" t="str">
            <v>SOPA CHINA</v>
          </cell>
          <cell r="B68">
            <v>24</v>
          </cell>
        </row>
        <row r="69">
          <cell r="A69" t="str">
            <v>SACOS DE FUNDAS DE PAN</v>
          </cell>
          <cell r="B69">
            <v>3</v>
          </cell>
        </row>
        <row r="70">
          <cell r="A70" t="str">
            <v>PAQUETES DE GALLETAS</v>
          </cell>
          <cell r="B70">
            <v>54</v>
          </cell>
        </row>
        <row r="71">
          <cell r="A71" t="str">
            <v>SACO DE GUINEOS</v>
          </cell>
          <cell r="B71">
            <v>1</v>
          </cell>
        </row>
        <row r="72">
          <cell r="A72" t="str">
            <v>SACO DE LIMONES</v>
          </cell>
          <cell r="B72">
            <v>19</v>
          </cell>
        </row>
        <row r="73">
          <cell r="A73" t="str">
            <v>SACOS DE HIELO</v>
          </cell>
          <cell r="B73">
            <v>19</v>
          </cell>
        </row>
        <row r="74">
          <cell r="A74" t="str">
            <v>PAQUETES DE CHORIZO</v>
          </cell>
          <cell r="B74">
            <v>10</v>
          </cell>
        </row>
        <row r="75">
          <cell r="A75" t="str">
            <v>SOBRES DE JUGO EN POLVO</v>
          </cell>
          <cell r="B75">
            <v>60</v>
          </cell>
        </row>
        <row r="76">
          <cell r="A76" t="str">
            <v>FUNDAS DE HIELO</v>
          </cell>
          <cell r="B76">
            <v>8</v>
          </cell>
        </row>
        <row r="77">
          <cell r="A77" t="str">
            <v>FUNDAS DE PAN</v>
          </cell>
          <cell r="B77">
            <v>2</v>
          </cell>
        </row>
        <row r="78">
          <cell r="A78" t="str">
            <v>RACIMOS DE GUINEO</v>
          </cell>
          <cell r="B78">
            <v>2</v>
          </cell>
        </row>
        <row r="79">
          <cell r="A79" t="str">
            <v>FRASCOS DE COCOA</v>
          </cell>
          <cell r="B79">
            <v>2</v>
          </cell>
        </row>
        <row r="80">
          <cell r="A80" t="str">
            <v>PALETAS (UNIDADES)</v>
          </cell>
          <cell r="B80">
            <v>48</v>
          </cell>
        </row>
        <row r="81">
          <cell r="A81" t="str">
            <v>HOJUELAS DE MAIZ (FUNDAS)</v>
          </cell>
          <cell r="B81">
            <v>1</v>
          </cell>
        </row>
        <row r="82">
          <cell r="A82" t="str">
            <v>CUBETAS DE PESCADO</v>
          </cell>
          <cell r="B82">
            <v>3</v>
          </cell>
        </row>
        <row r="83">
          <cell r="A83" t="str">
            <v xml:space="preserve">FRASCOS DE SAZON </v>
          </cell>
          <cell r="B83">
            <v>1</v>
          </cell>
        </row>
        <row r="84">
          <cell r="A84" t="str">
            <v>FUNDAS DE VERDURAS</v>
          </cell>
          <cell r="B84">
            <v>1</v>
          </cell>
        </row>
        <row r="85">
          <cell r="A85" t="str">
            <v>FRASCOS DE MAYONESA</v>
          </cell>
          <cell r="B85">
            <v>48</v>
          </cell>
        </row>
        <row r="86">
          <cell r="A86" t="str">
            <v>FRASCOS DE VINAGRE</v>
          </cell>
          <cell r="B86">
            <v>20</v>
          </cell>
        </row>
        <row r="87">
          <cell r="A87" t="str">
            <v>SACOS DE ABONO</v>
          </cell>
          <cell r="B87">
            <v>430</v>
          </cell>
        </row>
        <row r="88">
          <cell r="A88" t="str">
            <v>FERTILIZANTES, PESTICIDAS Y HERBICIDAS AGRÍCOLAS</v>
          </cell>
          <cell r="B88">
            <v>6183</v>
          </cell>
        </row>
        <row r="89">
          <cell r="A89" t="str">
            <v>AFRECHO DE CERDO</v>
          </cell>
          <cell r="B89">
            <v>1</v>
          </cell>
        </row>
        <row r="90">
          <cell r="A90" t="str">
            <v>SACO DE REMOLACHA</v>
          </cell>
          <cell r="B90">
            <v>1</v>
          </cell>
        </row>
        <row r="91">
          <cell r="A91" t="str">
            <v>CUBETAS DE PINTURA</v>
          </cell>
          <cell r="B91">
            <v>6</v>
          </cell>
        </row>
        <row r="92">
          <cell r="A92" t="str">
            <v>SALSA BELLA</v>
          </cell>
          <cell r="B92">
            <v>225</v>
          </cell>
        </row>
        <row r="93">
          <cell r="A93" t="str">
            <v>SAZÓN EN POLVO</v>
          </cell>
          <cell r="B93">
            <v>19</v>
          </cell>
        </row>
        <row r="94">
          <cell r="A94" t="str">
            <v>CATCHUP</v>
          </cell>
          <cell r="B94">
            <v>4</v>
          </cell>
        </row>
        <row r="95">
          <cell r="A95" t="str">
            <v>PALITOS DE QUESO</v>
          </cell>
          <cell r="B95">
            <v>19</v>
          </cell>
        </row>
      </sheetData>
      <sheetData sheetId="4" refreshError="1"/>
      <sheetData sheetId="5">
        <row r="2">
          <cell r="A2" t="str">
            <v>AUTOBUS</v>
          </cell>
          <cell r="B2">
            <v>3</v>
          </cell>
        </row>
        <row r="3">
          <cell r="A3" t="str">
            <v>CAMION</v>
          </cell>
          <cell r="B3">
            <v>5</v>
          </cell>
        </row>
        <row r="4">
          <cell r="A4" t="str">
            <v>CAMIONETA</v>
          </cell>
          <cell r="B4">
            <v>2</v>
          </cell>
        </row>
        <row r="5">
          <cell r="A5" t="str">
            <v>CARRO</v>
          </cell>
          <cell r="B5">
            <v>2</v>
          </cell>
        </row>
        <row r="6">
          <cell r="A6" t="str">
            <v>JEEPETA</v>
          </cell>
          <cell r="B6">
            <v>10</v>
          </cell>
        </row>
        <row r="7">
          <cell r="A7" t="str">
            <v>MOTOCICLETA</v>
          </cell>
          <cell r="B7">
            <v>21</v>
          </cell>
        </row>
      </sheetData>
      <sheetData sheetId="6" refreshError="1"/>
      <sheetData sheetId="7">
        <row r="2">
          <cell r="A2" t="str">
            <v>ARMAS BLANCAS</v>
          </cell>
          <cell r="B2">
            <v>63</v>
          </cell>
        </row>
        <row r="3">
          <cell r="A3" t="str">
            <v>GRAMOS DE MARIHUANA</v>
          </cell>
          <cell r="B3">
            <v>30.6</v>
          </cell>
        </row>
        <row r="4">
          <cell r="A4" t="str">
            <v>GALONES DE GASOIL</v>
          </cell>
          <cell r="B4">
            <v>113</v>
          </cell>
        </row>
        <row r="5">
          <cell r="A5" t="str">
            <v>LIBRAS DE MARIHUANA</v>
          </cell>
          <cell r="B5">
            <v>1590.05</v>
          </cell>
        </row>
        <row r="6">
          <cell r="A6" t="str">
            <v>ARMAS DE FUEGO SIN DOCUMENTOS</v>
          </cell>
          <cell r="B6">
            <v>1</v>
          </cell>
        </row>
      </sheetData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RIES"/>
      <sheetName val="GRAF. FERRIES"/>
      <sheetName val="ENTRADA DE BUQUES DE CRUCERO"/>
      <sheetName val="ENROLOS Y DESENROLOS"/>
      <sheetName val="PATRULLAS ACUATICAS"/>
      <sheetName val="PATRUL. MOT"/>
      <sheetName val="DOLARES"/>
      <sheetName val="SALIDAD E BUQUES HACIA EEU"/>
      <sheetName val="GRAF EEUU"/>
      <sheetName val="DROGA"/>
      <sheetName val="SUST. QUI, RET"/>
      <sheetName val="SALIDA BUQUES"/>
      <sheetName val="GRA SAL"/>
      <sheetName val="LLEGADA"/>
      <sheetName val="GRAF LLEGADA"/>
      <sheetName val="ARMAS"/>
      <sheetName val="GRAF ARM"/>
      <sheetName val="BUQ, REQUIZADOS"/>
      <sheetName val="DETENIDOS"/>
      <sheetName val="POLIZONES"/>
      <sheetName val="GRAF. POL"/>
      <sheetName val="SHIP CHANDLERS"/>
      <sheetName val="PERSONAL POR SEX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Amber Cove</v>
          </cell>
          <cell r="B2">
            <v>5</v>
          </cell>
        </row>
        <row r="3">
          <cell r="A3" t="str">
            <v>Azua</v>
          </cell>
          <cell r="B3">
            <v>1</v>
          </cell>
        </row>
        <row r="4">
          <cell r="A4" t="str">
            <v>Barahona</v>
          </cell>
          <cell r="B4">
            <v>2</v>
          </cell>
        </row>
        <row r="5">
          <cell r="A5" t="str">
            <v>Boca Chica</v>
          </cell>
          <cell r="B5">
            <v>0</v>
          </cell>
        </row>
        <row r="6">
          <cell r="A6" t="str">
            <v>Caucedo</v>
          </cell>
          <cell r="B6">
            <v>59</v>
          </cell>
        </row>
        <row r="7">
          <cell r="A7" t="str">
            <v>La Cana</v>
          </cell>
          <cell r="B7">
            <v>0</v>
          </cell>
        </row>
        <row r="8">
          <cell r="A8" t="str">
            <v>La Romana</v>
          </cell>
          <cell r="B8">
            <v>0</v>
          </cell>
        </row>
        <row r="9">
          <cell r="A9" t="str">
            <v>Manzanillo</v>
          </cell>
          <cell r="B9">
            <v>1</v>
          </cell>
        </row>
        <row r="10">
          <cell r="A10" t="str">
            <v>Puerto Plata</v>
          </cell>
          <cell r="B10">
            <v>86</v>
          </cell>
        </row>
        <row r="11">
          <cell r="A11" t="str">
            <v>Punta Catalina</v>
          </cell>
          <cell r="B11">
            <v>1</v>
          </cell>
        </row>
        <row r="12">
          <cell r="A12" t="str">
            <v>Samaná</v>
          </cell>
          <cell r="B12">
            <v>0</v>
          </cell>
        </row>
        <row r="13">
          <cell r="A13" t="str">
            <v>San Pedro de Macorís</v>
          </cell>
          <cell r="B13">
            <v>11</v>
          </cell>
        </row>
        <row r="14">
          <cell r="A14" t="str">
            <v>Santo Domingo</v>
          </cell>
          <cell r="B14">
            <v>39</v>
          </cell>
        </row>
        <row r="15">
          <cell r="A15" t="str">
            <v>Haina Oriental</v>
          </cell>
          <cell r="B15">
            <v>110</v>
          </cell>
        </row>
        <row r="16">
          <cell r="A16" t="str">
            <v>Haina Occidental</v>
          </cell>
          <cell r="B16">
            <v>25</v>
          </cell>
        </row>
        <row r="17">
          <cell r="A17" t="str">
            <v>Cabo Rojo</v>
          </cell>
          <cell r="B17">
            <v>0</v>
          </cell>
        </row>
      </sheetData>
      <sheetData sheetId="9" refreshError="1"/>
      <sheetData sheetId="10" refreshError="1"/>
      <sheetData sheetId="11" refreshError="1"/>
      <sheetData sheetId="12">
        <row r="2">
          <cell r="A2" t="str">
            <v>Azua</v>
          </cell>
          <cell r="B2">
            <v>11</v>
          </cell>
        </row>
        <row r="3">
          <cell r="A3" t="str">
            <v>Barahona</v>
          </cell>
          <cell r="B3">
            <v>11</v>
          </cell>
        </row>
        <row r="4">
          <cell r="A4" t="str">
            <v>Boca Chica</v>
          </cell>
          <cell r="B4">
            <v>17</v>
          </cell>
        </row>
        <row r="5">
          <cell r="A5" t="str">
            <v>Caucedo</v>
          </cell>
          <cell r="B5">
            <v>290</v>
          </cell>
        </row>
        <row r="6">
          <cell r="A6" t="str">
            <v>La Romana</v>
          </cell>
          <cell r="B6">
            <v>12</v>
          </cell>
        </row>
        <row r="7">
          <cell r="A7" t="str">
            <v>Manzanillo</v>
          </cell>
          <cell r="B7">
            <v>23</v>
          </cell>
        </row>
        <row r="8">
          <cell r="A8" t="str">
            <v>Puerto Plata</v>
          </cell>
          <cell r="B8">
            <v>99</v>
          </cell>
        </row>
        <row r="9">
          <cell r="A9" t="str">
            <v>Punta Catalina</v>
          </cell>
          <cell r="B9">
            <v>8</v>
          </cell>
        </row>
        <row r="10">
          <cell r="A10" t="str">
            <v>Samaná</v>
          </cell>
          <cell r="B10">
            <v>1</v>
          </cell>
        </row>
        <row r="11">
          <cell r="A11" t="str">
            <v>San Pedro de Macorís</v>
          </cell>
          <cell r="B11">
            <v>43</v>
          </cell>
        </row>
        <row r="12">
          <cell r="A12" t="str">
            <v>Santo Domingo</v>
          </cell>
          <cell r="B12">
            <v>42</v>
          </cell>
        </row>
        <row r="13">
          <cell r="A13" t="str">
            <v>Haina Oriental</v>
          </cell>
          <cell r="B13">
            <v>319</v>
          </cell>
        </row>
        <row r="14">
          <cell r="A14" t="str">
            <v>Haina Occidental</v>
          </cell>
          <cell r="B14">
            <v>109</v>
          </cell>
        </row>
        <row r="15">
          <cell r="A15" t="str">
            <v>La Cana</v>
          </cell>
          <cell r="B15">
            <v>69</v>
          </cell>
        </row>
        <row r="16">
          <cell r="A16" t="str">
            <v>Duarte, Arroyo Barril</v>
          </cell>
          <cell r="B16">
            <v>1</v>
          </cell>
        </row>
        <row r="17">
          <cell r="A17" t="str">
            <v>Cabo Rojo</v>
          </cell>
          <cell r="B17">
            <v>0</v>
          </cell>
        </row>
        <row r="18">
          <cell r="B18">
            <v>1055</v>
          </cell>
        </row>
      </sheetData>
      <sheetData sheetId="13" refreshError="1"/>
      <sheetData sheetId="14">
        <row r="2">
          <cell r="A2" t="str">
            <v>Azua</v>
          </cell>
          <cell r="B2">
            <v>13</v>
          </cell>
        </row>
        <row r="3">
          <cell r="A3" t="str">
            <v>Barahona</v>
          </cell>
          <cell r="B3">
            <v>17</v>
          </cell>
        </row>
        <row r="4">
          <cell r="A4" t="str">
            <v>Boca Chica</v>
          </cell>
          <cell r="B4">
            <v>19</v>
          </cell>
        </row>
        <row r="5">
          <cell r="A5" t="str">
            <v>Cabo Rojo</v>
          </cell>
          <cell r="B5">
            <v>0</v>
          </cell>
        </row>
        <row r="6">
          <cell r="A6" t="str">
            <v>Caucedo</v>
          </cell>
          <cell r="B6">
            <v>290</v>
          </cell>
        </row>
        <row r="7">
          <cell r="A7" t="str">
            <v>La Cana</v>
          </cell>
          <cell r="B7">
            <v>69</v>
          </cell>
        </row>
        <row r="8">
          <cell r="A8" t="str">
            <v>La Romana</v>
          </cell>
          <cell r="B8">
            <v>12</v>
          </cell>
        </row>
        <row r="9">
          <cell r="A9" t="str">
            <v>Manzanillo</v>
          </cell>
          <cell r="B9">
            <v>23</v>
          </cell>
        </row>
        <row r="10">
          <cell r="A10" t="str">
            <v>Puerto Plata</v>
          </cell>
          <cell r="B10">
            <v>113</v>
          </cell>
        </row>
        <row r="11">
          <cell r="A11" t="str">
            <v>Punta Catalina</v>
          </cell>
          <cell r="B11">
            <v>8</v>
          </cell>
        </row>
        <row r="12">
          <cell r="A12" t="str">
            <v>Samaná</v>
          </cell>
          <cell r="B12">
            <v>2</v>
          </cell>
        </row>
        <row r="13">
          <cell r="A13" t="str">
            <v>San Pedro de Macorís</v>
          </cell>
          <cell r="B13">
            <v>49</v>
          </cell>
        </row>
        <row r="14">
          <cell r="A14" t="str">
            <v>Santo Domingo</v>
          </cell>
          <cell r="B14">
            <v>44</v>
          </cell>
        </row>
        <row r="15">
          <cell r="A15" t="str">
            <v>Haina Oriental</v>
          </cell>
          <cell r="B15">
            <v>220</v>
          </cell>
        </row>
        <row r="16">
          <cell r="A16" t="str">
            <v>Haina Occidental</v>
          </cell>
          <cell r="B16">
            <v>108</v>
          </cell>
        </row>
        <row r="17">
          <cell r="A17" t="str">
            <v>Duarte, Arroyo Barril</v>
          </cell>
          <cell r="B17">
            <v>6</v>
          </cell>
        </row>
        <row r="18">
          <cell r="A18" t="str">
            <v xml:space="preserve">Amber Cove </v>
          </cell>
          <cell r="B18">
            <v>18</v>
          </cell>
        </row>
        <row r="19">
          <cell r="B19">
            <v>1011</v>
          </cell>
        </row>
      </sheetData>
      <sheetData sheetId="15" refreshError="1"/>
      <sheetData sheetId="16">
        <row r="2">
          <cell r="A2" t="str">
            <v>ARMAS DEPORTIVAS2</v>
          </cell>
          <cell r="B2">
            <v>12</v>
          </cell>
        </row>
        <row r="3">
          <cell r="A3" t="str">
            <v>MUNICIONES 22MM</v>
          </cell>
          <cell r="B3">
            <v>2291</v>
          </cell>
        </row>
        <row r="4">
          <cell r="A4" t="str">
            <v>MUNICIONES 38MM</v>
          </cell>
          <cell r="B4">
            <v>4445</v>
          </cell>
        </row>
        <row r="5">
          <cell r="A5" t="str">
            <v>MUNICIONES 9MM</v>
          </cell>
          <cell r="B5">
            <v>8295</v>
          </cell>
        </row>
        <row r="6">
          <cell r="A6" t="str">
            <v>MUNICIONES 40MM</v>
          </cell>
          <cell r="B6">
            <v>6359</v>
          </cell>
        </row>
        <row r="7">
          <cell r="A7" t="str">
            <v>MUNICIONES 45MM</v>
          </cell>
          <cell r="B7">
            <v>2356</v>
          </cell>
        </row>
        <row r="8">
          <cell r="A8" t="str">
            <v>CARTUCHOS 12MM</v>
          </cell>
          <cell r="B8">
            <v>11314</v>
          </cell>
        </row>
        <row r="9">
          <cell r="A9" t="str">
            <v>PERDIGONES</v>
          </cell>
          <cell r="B9">
            <v>2565</v>
          </cell>
        </row>
        <row r="10">
          <cell r="A10" t="str">
            <v>RIFLE DE PERDIGONES</v>
          </cell>
          <cell r="B10">
            <v>17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V "/>
    </sheetNames>
    <sheetDataSet>
      <sheetData sheetId="0" refreshError="1"/>
      <sheetData sheetId="1">
        <row r="1">
          <cell r="A1" t="str">
            <v>TIPO</v>
          </cell>
          <cell r="B1" t="str">
            <v>CANT</v>
          </cell>
          <cell r="H1" t="str">
            <v>TIPO</v>
          </cell>
          <cell r="I1" t="str">
            <v>CANT</v>
          </cell>
          <cell r="M1" t="str">
            <v>TIPO</v>
          </cell>
          <cell r="N1" t="str">
            <v>CANT</v>
          </cell>
        </row>
        <row r="2">
          <cell r="A2" t="str">
            <v>ARMAS DE FUEGO ILEGALES</v>
          </cell>
          <cell r="B2">
            <v>7161</v>
          </cell>
          <cell r="H2" t="str">
            <v xml:space="preserve"> DEPORTADOS, NO ADMITIDOS, DEVUELTOS, EXTRADITADOS,  INTENTOS DE SALIDA ILEGAL Y REPATRIADOS</v>
          </cell>
          <cell r="I2">
            <v>748</v>
          </cell>
          <cell r="M2" t="str">
            <v xml:space="preserve"> AEROPUERTO INTERNACIONAL JUAN BOSCH</v>
          </cell>
          <cell r="N2">
            <v>2</v>
          </cell>
        </row>
        <row r="3">
          <cell r="A3" t="str">
            <v>ARMAS DE FUEGO LEGALES</v>
          </cell>
          <cell r="B3">
            <v>63871</v>
          </cell>
          <cell r="H3" t="str">
            <v>ARMAS DE FUEGO ILEGALES</v>
          </cell>
          <cell r="I3">
            <v>7161</v>
          </cell>
          <cell r="M3" t="str">
            <v xml:space="preserve"> AEROPUERTO INTERNACIONAL DOCTOR JOAQUIN BALAGUER </v>
          </cell>
          <cell r="N3">
            <v>4</v>
          </cell>
        </row>
        <row r="4">
          <cell r="A4" t="str">
            <v>ARMAS BLANCAS ILEGALES</v>
          </cell>
          <cell r="B4">
            <v>3</v>
          </cell>
          <cell r="H4" t="str">
            <v>ARMAS DE FUEGO LEGALES</v>
          </cell>
          <cell r="I4">
            <v>63871</v>
          </cell>
          <cell r="M4" t="str">
            <v xml:space="preserve"> AEROPUERTO INTERNACIONALDE  LA ROMANA</v>
          </cell>
          <cell r="N4">
            <v>62</v>
          </cell>
        </row>
        <row r="5">
          <cell r="A5" t="str">
            <v>CASOS DE DROGAS</v>
          </cell>
          <cell r="B5">
            <v>18</v>
          </cell>
          <cell r="H5" t="str">
            <v>CASOS DE DROGAS, ROBO, DINERO INCAUTADOS, PASAJEROS PERTURBADOR Y ARMAS BLANCAS</v>
          </cell>
          <cell r="I5">
            <v>43</v>
          </cell>
          <cell r="M5" t="str">
            <v xml:space="preserve"> AEROPUERTO INTERNACIONAL DE PUNTA CANA</v>
          </cell>
          <cell r="N5">
            <v>188744</v>
          </cell>
        </row>
        <row r="6">
          <cell r="A6" t="str">
            <v>CASOS DE ROBO</v>
          </cell>
          <cell r="B6">
            <v>0</v>
          </cell>
          <cell r="M6" t="str">
            <v xml:space="preserve"> AEROPUERTO INTERNACIONAL GREGORIO LUPERÓN</v>
          </cell>
          <cell r="N6">
            <v>166</v>
          </cell>
        </row>
        <row r="7">
          <cell r="A7" t="str">
            <v xml:space="preserve">DEPORTADOS </v>
          </cell>
          <cell r="B7">
            <v>657</v>
          </cell>
          <cell r="M7" t="str">
            <v xml:space="preserve"> AEROPUERTO INTERNACIONAL JOSÉ FRANCISCO PEÑA GÓMEZ </v>
          </cell>
          <cell r="N7">
            <v>259002</v>
          </cell>
        </row>
        <row r="8">
          <cell r="A8" t="str">
            <v>DEVUELTOS</v>
          </cell>
          <cell r="B8">
            <v>20</v>
          </cell>
          <cell r="M8" t="str">
            <v xml:space="preserve"> AEROPUERTO INTERNACIONAL CIBAO</v>
          </cell>
          <cell r="N8">
            <v>6367</v>
          </cell>
        </row>
        <row r="9">
          <cell r="A9" t="str">
            <v>DINERO INCAUTADO</v>
          </cell>
          <cell r="B9">
            <v>9</v>
          </cell>
        </row>
        <row r="10">
          <cell r="A10" t="str">
            <v>EXTRADITADOS</v>
          </cell>
          <cell r="B10">
            <v>10</v>
          </cell>
        </row>
        <row r="11">
          <cell r="A11" t="str">
            <v>INTENTO DE SALIDA ILEGAL</v>
          </cell>
          <cell r="B11">
            <v>20</v>
          </cell>
        </row>
        <row r="12">
          <cell r="A12" t="str">
            <v>NO AMITIDOS</v>
          </cell>
          <cell r="B12">
            <v>41</v>
          </cell>
        </row>
        <row r="13">
          <cell r="A13" t="str">
            <v>PASAJERO PERTURBADOR</v>
          </cell>
          <cell r="B13">
            <v>13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OPERA"/>
      <sheetName val="GRAF. TIP-OP"/>
      <sheetName val="TIPO DE DELITO "/>
      <sheetName val="GRAF. TIP.DEL"/>
      <sheetName val="TIPO DE COM "/>
      <sheetName val="GRAF. TIP.COM"/>
      <sheetName val="MERCANCIAS RETENIDAS"/>
      <sheetName val="GRAF MER"/>
      <sheetName val="PERSONAL X SEXO"/>
    </sheetNames>
    <sheetDataSet>
      <sheetData sheetId="0" refreshError="1"/>
      <sheetData sheetId="1">
        <row r="3">
          <cell r="A3" t="str">
            <v>PATRULLAS</v>
          </cell>
          <cell r="B3">
            <v>1644</v>
          </cell>
        </row>
        <row r="4">
          <cell r="A4" t="str">
            <v>OPERATIVOS EN COMISIÓN MIXTA INTERINSTITUCIONAL</v>
          </cell>
          <cell r="B4">
            <v>18</v>
          </cell>
        </row>
        <row r="5">
          <cell r="A5" t="str">
            <v xml:space="preserve">OPERATIVOS EN APOYO A LA DIRECCIÓN DE SUPERVISIÓN Y CONTROL DE ESTACIONES DE EXPENDIO DE COMBUSTIBLES (CIERRE DE ESTACIONES DE COMBUSTIBLE)
</v>
          </cell>
          <cell r="B5">
            <v>91</v>
          </cell>
        </row>
        <row r="6">
          <cell r="A6" t="str">
            <v xml:space="preserve">ALLANAMIENTOS </v>
          </cell>
          <cell r="B6">
            <v>41</v>
          </cell>
        </row>
        <row r="7">
          <cell r="A7" t="str">
            <v xml:space="preserve">VIGILANCIA A PUNTOS DE INTERES </v>
          </cell>
          <cell r="B7">
            <v>121</v>
          </cell>
        </row>
        <row r="8">
          <cell r="A8" t="str">
            <v>INSPECCIÓN CAMIONES DE TRANSPORTAN DE COMBUSTIBLES Y MERCANCÍAS</v>
          </cell>
          <cell r="B8">
            <v>278</v>
          </cell>
        </row>
        <row r="9">
          <cell r="A9" t="str">
            <v>INSPECCIÓN CAMIONES DE DESECHOS OLEOSOS, SLOP, SLUDGE, Y AGUAS DE SENTINA EN LAS INSTALACIONES PORTUARIAS</v>
          </cell>
          <cell r="B9">
            <v>270</v>
          </cell>
        </row>
      </sheetData>
      <sheetData sheetId="2" refreshError="1"/>
      <sheetData sheetId="3">
        <row r="3">
          <cell r="A3" t="str">
            <v xml:space="preserve">ALMACENAMIENTO ILEGAL DE COMBUSTIBLES </v>
          </cell>
          <cell r="B3">
            <v>3</v>
          </cell>
        </row>
        <row r="4">
          <cell r="A4" t="str">
            <v>FALTA DE FACTURA Y/O CONDUCE</v>
          </cell>
          <cell r="B4">
            <v>1</v>
          </cell>
        </row>
        <row r="5">
          <cell r="A5" t="str">
            <v>TRANSITAR CON STICKER VENCIDO</v>
          </cell>
          <cell r="B5">
            <v>2</v>
          </cell>
        </row>
        <row r="6">
          <cell r="A6" t="str">
            <v>TRANSITAR SIN STICKER</v>
          </cell>
          <cell r="B6">
            <v>1</v>
          </cell>
        </row>
        <row r="7">
          <cell r="A7" t="str">
            <v xml:space="preserve">VENTA ILEGAL DE COMBUSTIBLES / MERCANCIAS </v>
          </cell>
          <cell r="B7">
            <v>3</v>
          </cell>
        </row>
      </sheetData>
      <sheetData sheetId="4" refreshError="1"/>
      <sheetData sheetId="5">
        <row r="3">
          <cell r="A3" t="str">
            <v>GLP</v>
          </cell>
          <cell r="B3">
            <v>112</v>
          </cell>
        </row>
        <row r="4">
          <cell r="A4" t="str">
            <v>GASOIL</v>
          </cell>
          <cell r="B4">
            <v>9050</v>
          </cell>
        </row>
        <row r="5">
          <cell r="A5" t="str">
            <v>GAS NATURAL GNV</v>
          </cell>
          <cell r="B5">
            <v>0</v>
          </cell>
        </row>
      </sheetData>
      <sheetData sheetId="6" refreshError="1"/>
      <sheetData sheetId="7">
        <row r="1">
          <cell r="B1" t="str">
            <v>CANT</v>
          </cell>
        </row>
        <row r="2">
          <cell r="A2" t="str">
            <v>MEDICAMENTOS Y DERIVADOS (UNIDAD)</v>
          </cell>
          <cell r="B2">
            <v>43114</v>
          </cell>
        </row>
        <row r="3">
          <cell r="A3" t="str">
            <v>TABACO Y DERIVADOS (UNIDAD)</v>
          </cell>
          <cell r="B3">
            <v>4023722</v>
          </cell>
        </row>
        <row r="4">
          <cell r="A4" t="str">
            <v>ALCOHOL Y DERIVADOS (BOTELLAS)</v>
          </cell>
          <cell r="B4">
            <v>30192</v>
          </cell>
        </row>
        <row r="5">
          <cell r="A5" t="str">
            <v xml:space="preserve">ESTIMULANTE SEXUAL (UNIDAD / FRASCO) </v>
          </cell>
          <cell r="B5">
            <v>4673</v>
          </cell>
        </row>
      </sheetData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direc.nac.de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0:R298"/>
  <sheetViews>
    <sheetView tabSelected="1" zoomScale="55" zoomScaleNormal="55" workbookViewId="0">
      <selection activeCell="H292" sqref="H292:I303"/>
    </sheetView>
  </sheetViews>
  <sheetFormatPr baseColWidth="10" defaultColWidth="9.109375" defaultRowHeight="14.4"/>
  <cols>
    <col min="2" max="2" width="60.109375" bestFit="1" customWidth="1"/>
    <col min="3" max="3" width="9.109375" customWidth="1"/>
    <col min="7" max="7" width="11.6640625" bestFit="1" customWidth="1"/>
    <col min="8" max="8" width="21.44140625" customWidth="1"/>
    <col min="9" max="9" width="9.77734375" bestFit="1" customWidth="1"/>
  </cols>
  <sheetData>
    <row r="50" spans="2:8" ht="15" thickBot="1"/>
    <row r="51" spans="2:8" ht="31.8" thickBot="1">
      <c r="B51" s="4" t="s">
        <v>0</v>
      </c>
      <c r="C51" s="4" t="s">
        <v>783</v>
      </c>
      <c r="D51" s="4" t="s">
        <v>784</v>
      </c>
      <c r="E51" s="4" t="s">
        <v>785</v>
      </c>
    </row>
    <row r="52" spans="2:8" ht="16.2" thickBot="1">
      <c r="B52" s="5" t="s">
        <v>1</v>
      </c>
      <c r="C52" s="5">
        <v>1</v>
      </c>
      <c r="D52" s="5">
        <v>1</v>
      </c>
      <c r="E52" s="176">
        <v>1</v>
      </c>
      <c r="G52" t="s">
        <v>24</v>
      </c>
      <c r="H52" s="1">
        <v>26088</v>
      </c>
    </row>
    <row r="53" spans="2:8" ht="16.2" thickBot="1">
      <c r="B53" s="5" t="s">
        <v>2</v>
      </c>
      <c r="C53" s="5">
        <v>13</v>
      </c>
      <c r="D53" s="5">
        <v>13</v>
      </c>
      <c r="E53" s="176">
        <v>13</v>
      </c>
      <c r="G53" t="s">
        <v>25</v>
      </c>
      <c r="H53" s="1">
        <v>4120</v>
      </c>
    </row>
    <row r="54" spans="2:8" ht="16.2" thickBot="1">
      <c r="B54" s="5" t="s">
        <v>3</v>
      </c>
      <c r="C54" s="5">
        <v>38</v>
      </c>
      <c r="D54" s="5">
        <v>38</v>
      </c>
      <c r="E54" s="176">
        <v>38</v>
      </c>
      <c r="H54" s="1">
        <f>SUM(H52:H53)</f>
        <v>30208</v>
      </c>
    </row>
    <row r="55" spans="2:8" ht="16.2" thickBot="1">
      <c r="B55" s="5" t="s">
        <v>4</v>
      </c>
      <c r="C55" s="5">
        <v>629</v>
      </c>
      <c r="D55" s="5">
        <v>629</v>
      </c>
      <c r="E55" s="176">
        <v>629</v>
      </c>
      <c r="H55" s="1"/>
    </row>
    <row r="56" spans="2:8" ht="16.2" thickBot="1">
      <c r="B56" s="5" t="s">
        <v>5</v>
      </c>
      <c r="C56" s="5">
        <v>852</v>
      </c>
      <c r="D56" s="5">
        <v>852</v>
      </c>
      <c r="E56" s="176">
        <v>851</v>
      </c>
      <c r="H56" s="1"/>
    </row>
    <row r="57" spans="2:8" ht="16.2" thickBot="1">
      <c r="B57" s="5" t="s">
        <v>6</v>
      </c>
      <c r="C57" s="7">
        <v>1287</v>
      </c>
      <c r="D57" s="7">
        <v>1287</v>
      </c>
      <c r="E57" s="177">
        <v>1287</v>
      </c>
      <c r="H57" s="1"/>
    </row>
    <row r="58" spans="2:8" ht="16.2" thickBot="1">
      <c r="B58" s="5" t="s">
        <v>7</v>
      </c>
      <c r="C58" s="7">
        <v>1696</v>
      </c>
      <c r="D58" s="7">
        <v>1695</v>
      </c>
      <c r="E58" s="177">
        <v>1694</v>
      </c>
      <c r="H58" s="1"/>
    </row>
    <row r="59" spans="2:8" ht="16.2" thickBot="1">
      <c r="B59" s="5" t="s">
        <v>8</v>
      </c>
      <c r="C59" s="7">
        <v>2175</v>
      </c>
      <c r="D59" s="7">
        <v>2171</v>
      </c>
      <c r="E59" s="177">
        <v>2170</v>
      </c>
      <c r="H59" s="1"/>
    </row>
    <row r="60" spans="2:8" ht="16.2" thickBot="1">
      <c r="B60" s="5" t="s">
        <v>9</v>
      </c>
      <c r="C60" s="7">
        <v>3443</v>
      </c>
      <c r="D60" s="7">
        <v>3439</v>
      </c>
      <c r="E60" s="177">
        <v>3437</v>
      </c>
      <c r="H60" s="1"/>
    </row>
    <row r="61" spans="2:8" ht="16.2" thickBot="1">
      <c r="B61" s="5" t="s">
        <v>10</v>
      </c>
      <c r="C61" s="5">
        <v>57</v>
      </c>
      <c r="D61" s="5">
        <v>57</v>
      </c>
      <c r="E61" s="176">
        <v>57</v>
      </c>
      <c r="H61" s="1"/>
    </row>
    <row r="62" spans="2:8" ht="16.2" thickBot="1">
      <c r="B62" s="5" t="s">
        <v>11</v>
      </c>
      <c r="C62" s="5">
        <v>51</v>
      </c>
      <c r="D62" s="5">
        <v>50</v>
      </c>
      <c r="E62" s="176">
        <v>50</v>
      </c>
      <c r="H62" s="1"/>
    </row>
    <row r="63" spans="2:8" ht="16.2" thickBot="1">
      <c r="B63" s="5" t="s">
        <v>12</v>
      </c>
      <c r="C63" s="5">
        <v>63</v>
      </c>
      <c r="D63" s="5">
        <v>62</v>
      </c>
      <c r="E63" s="176">
        <v>62</v>
      </c>
      <c r="H63" s="1"/>
    </row>
    <row r="64" spans="2:8" ht="16.2" thickBot="1">
      <c r="B64" s="5" t="s">
        <v>13</v>
      </c>
      <c r="C64" s="5">
        <v>1</v>
      </c>
      <c r="D64" s="5">
        <v>1</v>
      </c>
      <c r="E64" s="176">
        <v>0</v>
      </c>
      <c r="H64" s="1"/>
    </row>
    <row r="65" spans="2:8" ht="16.2" thickBot="1">
      <c r="B65" s="5" t="s">
        <v>14</v>
      </c>
      <c r="C65" s="5">
        <v>85</v>
      </c>
      <c r="D65" s="5">
        <v>84</v>
      </c>
      <c r="E65" s="176">
        <v>80</v>
      </c>
      <c r="H65" s="1"/>
    </row>
    <row r="66" spans="2:8" ht="16.2" thickBot="1">
      <c r="B66" s="5" t="s">
        <v>15</v>
      </c>
      <c r="C66" s="5">
        <v>0</v>
      </c>
      <c r="D66" s="5">
        <v>0</v>
      </c>
      <c r="E66" s="176">
        <v>0</v>
      </c>
      <c r="H66" s="1"/>
    </row>
    <row r="67" spans="2:8" ht="16.2" thickBot="1">
      <c r="B67" s="5" t="s">
        <v>16</v>
      </c>
      <c r="C67" s="8">
        <v>0</v>
      </c>
      <c r="D67" s="5">
        <v>0</v>
      </c>
      <c r="E67" s="176">
        <v>0</v>
      </c>
      <c r="H67" s="1"/>
    </row>
    <row r="68" spans="2:8" ht="16.2" thickBot="1">
      <c r="B68" s="5" t="s">
        <v>17</v>
      </c>
      <c r="C68" s="5">
        <v>11</v>
      </c>
      <c r="D68" s="5">
        <v>11</v>
      </c>
      <c r="E68" s="176">
        <v>11</v>
      </c>
      <c r="H68" s="1"/>
    </row>
    <row r="69" spans="2:8" ht="16.2" thickBot="1">
      <c r="B69" s="5" t="s">
        <v>18</v>
      </c>
      <c r="C69" s="5">
        <v>3031</v>
      </c>
      <c r="D69" s="7">
        <v>3025</v>
      </c>
      <c r="E69" s="177">
        <v>3017</v>
      </c>
      <c r="H69" s="1"/>
    </row>
    <row r="70" spans="2:8" ht="16.2" thickBot="1">
      <c r="B70" s="5" t="s">
        <v>19</v>
      </c>
      <c r="C70" s="7">
        <v>4546</v>
      </c>
      <c r="D70" s="7">
        <v>4541</v>
      </c>
      <c r="E70" s="177">
        <v>4538</v>
      </c>
      <c r="H70" s="1"/>
    </row>
    <row r="71" spans="2:8" ht="16.2" thickBot="1">
      <c r="B71" s="5" t="s">
        <v>20</v>
      </c>
      <c r="C71" s="7">
        <v>4479</v>
      </c>
      <c r="D71" s="7">
        <v>4471</v>
      </c>
      <c r="E71" s="177">
        <v>4464</v>
      </c>
      <c r="H71" s="1"/>
    </row>
    <row r="72" spans="2:8" ht="16.2" thickBot="1">
      <c r="B72" s="5" t="s">
        <v>21</v>
      </c>
      <c r="C72" s="7">
        <v>6201</v>
      </c>
      <c r="D72" s="7">
        <v>6175</v>
      </c>
      <c r="E72" s="177">
        <v>6154</v>
      </c>
      <c r="H72" s="1"/>
    </row>
    <row r="73" spans="2:8" ht="16.2" thickBot="1">
      <c r="B73" s="5" t="s">
        <v>22</v>
      </c>
      <c r="C73" s="5">
        <v>470</v>
      </c>
      <c r="D73" s="5">
        <v>458</v>
      </c>
      <c r="E73" s="176">
        <v>956</v>
      </c>
      <c r="H73" s="1"/>
    </row>
    <row r="74" spans="2:8" ht="16.2" thickBot="1">
      <c r="B74" s="5" t="s">
        <v>786</v>
      </c>
      <c r="C74" s="5">
        <v>122</v>
      </c>
      <c r="D74" s="5">
        <v>122</v>
      </c>
      <c r="E74" s="176">
        <v>122</v>
      </c>
      <c r="H74" s="1"/>
    </row>
    <row r="75" spans="2:8" ht="16.2" thickBot="1">
      <c r="B75" s="5" t="s">
        <v>787</v>
      </c>
      <c r="C75" s="6">
        <v>0</v>
      </c>
      <c r="D75" s="6">
        <v>8</v>
      </c>
      <c r="E75" s="176">
        <v>8</v>
      </c>
      <c r="H75" s="1"/>
    </row>
    <row r="76" spans="2:8" ht="16.2" thickBot="1">
      <c r="B76" s="5" t="s">
        <v>788</v>
      </c>
      <c r="C76" s="6">
        <v>0</v>
      </c>
      <c r="D76" s="6">
        <v>1</v>
      </c>
      <c r="E76" s="176">
        <v>1</v>
      </c>
      <c r="H76" s="1"/>
    </row>
    <row r="77" spans="2:8" ht="16.2" thickBot="1">
      <c r="B77" s="5" t="s">
        <v>789</v>
      </c>
      <c r="C77" s="6">
        <v>0</v>
      </c>
      <c r="D77" s="6">
        <v>105</v>
      </c>
      <c r="E77" s="176">
        <v>105</v>
      </c>
      <c r="H77" s="1"/>
    </row>
    <row r="78" spans="2:8" ht="16.2" thickBot="1">
      <c r="B78" s="5" t="s">
        <v>790</v>
      </c>
      <c r="C78" s="6">
        <v>0</v>
      </c>
      <c r="D78" s="6">
        <v>4</v>
      </c>
      <c r="E78" s="176">
        <v>4</v>
      </c>
      <c r="H78" s="1"/>
    </row>
    <row r="79" spans="2:8" ht="16.2" thickBot="1">
      <c r="B79" s="5" t="s">
        <v>791</v>
      </c>
      <c r="C79" s="6">
        <v>0</v>
      </c>
      <c r="D79" s="6">
        <v>10</v>
      </c>
      <c r="E79" s="176">
        <v>10</v>
      </c>
      <c r="H79" s="1"/>
    </row>
    <row r="80" spans="2:8" ht="16.2" thickBot="1">
      <c r="B80" s="5" t="s">
        <v>792</v>
      </c>
      <c r="C80" s="6">
        <v>0</v>
      </c>
      <c r="D80" s="6">
        <v>122</v>
      </c>
      <c r="E80" s="176">
        <v>124</v>
      </c>
      <c r="H80" s="1"/>
    </row>
    <row r="81" spans="2:8" ht="16.2" thickBot="1">
      <c r="B81" s="5" t="s">
        <v>793</v>
      </c>
      <c r="C81" s="6">
        <v>0</v>
      </c>
      <c r="D81" s="6">
        <v>325</v>
      </c>
      <c r="E81" s="178">
        <v>325</v>
      </c>
      <c r="H81" s="1"/>
    </row>
    <row r="82" spans="2:8" ht="16.2" thickBot="1">
      <c r="B82" s="4"/>
      <c r="C82" s="9">
        <f>SUM(C52:C81)</f>
        <v>29251</v>
      </c>
      <c r="D82" s="9">
        <f>SUM(D52:D81)</f>
        <v>29757</v>
      </c>
      <c r="E82" s="9">
        <f>SUM(E52:E81)</f>
        <v>30208</v>
      </c>
      <c r="H82" s="1"/>
    </row>
    <row r="83" spans="2:8" ht="15.6">
      <c r="B83" s="10"/>
      <c r="C83" s="10"/>
      <c r="D83" s="10"/>
      <c r="E83" s="10"/>
      <c r="H83" s="1"/>
    </row>
    <row r="84" spans="2:8" ht="15.6">
      <c r="B84" s="10"/>
      <c r="C84" s="10"/>
      <c r="D84" s="10"/>
      <c r="E84" s="10"/>
      <c r="H84" s="1"/>
    </row>
    <row r="85" spans="2:8" ht="15.6">
      <c r="B85" s="10"/>
      <c r="C85" s="10"/>
      <c r="D85" s="10"/>
      <c r="E85" s="10"/>
      <c r="H85" s="1"/>
    </row>
    <row r="86" spans="2:8">
      <c r="B86" t="s">
        <v>0</v>
      </c>
      <c r="C86" t="s">
        <v>26</v>
      </c>
    </row>
    <row r="87" spans="2:8">
      <c r="B87" s="2" t="s">
        <v>27</v>
      </c>
      <c r="C87" s="3">
        <v>1</v>
      </c>
    </row>
    <row r="88" spans="2:8">
      <c r="B88" s="2" t="s">
        <v>21</v>
      </c>
      <c r="C88" s="3">
        <v>27</v>
      </c>
    </row>
    <row r="89" spans="2:8">
      <c r="B89" s="2" t="s">
        <v>29</v>
      </c>
      <c r="C89" s="3">
        <v>32</v>
      </c>
    </row>
    <row r="90" spans="2:8">
      <c r="B90" s="2" t="s">
        <v>794</v>
      </c>
      <c r="C90" s="3">
        <v>981</v>
      </c>
    </row>
    <row r="91" spans="2:8">
      <c r="B91" s="2" t="s">
        <v>795</v>
      </c>
      <c r="C91" s="3">
        <v>1</v>
      </c>
    </row>
    <row r="92" spans="2:8">
      <c r="B92" s="2" t="s">
        <v>792</v>
      </c>
      <c r="C92" s="3">
        <v>2</v>
      </c>
    </row>
    <row r="93" spans="2:8">
      <c r="B93" s="2" t="s">
        <v>796</v>
      </c>
      <c r="C93" s="3">
        <v>1</v>
      </c>
    </row>
    <row r="94" spans="2:8">
      <c r="B94" s="2" t="s">
        <v>793</v>
      </c>
      <c r="C94" s="3">
        <v>1</v>
      </c>
    </row>
    <row r="95" spans="2:8">
      <c r="B95" s="2"/>
      <c r="C95" s="3">
        <f>SUM(C87:C94)</f>
        <v>1046</v>
      </c>
    </row>
    <row r="98" spans="2:8">
      <c r="B98" s="2"/>
      <c r="C98" s="3"/>
    </row>
    <row r="101" spans="2:8">
      <c r="B101" t="s">
        <v>30</v>
      </c>
      <c r="C101" t="s">
        <v>26</v>
      </c>
      <c r="F101" t="s">
        <v>30</v>
      </c>
      <c r="G101" t="s">
        <v>26</v>
      </c>
    </row>
    <row r="102" spans="2:8">
      <c r="B102" s="2" t="s">
        <v>31</v>
      </c>
      <c r="C102" s="3">
        <v>24</v>
      </c>
    </row>
    <row r="103" spans="2:8">
      <c r="B103" s="2" t="s">
        <v>32</v>
      </c>
      <c r="C103" s="3">
        <v>5</v>
      </c>
      <c r="F103" s="2" t="s">
        <v>4</v>
      </c>
      <c r="G103" s="3">
        <v>2</v>
      </c>
      <c r="H103" t="str">
        <f>+UPPER(F103)</f>
        <v>CORONEL</v>
      </c>
    </row>
    <row r="104" spans="2:8">
      <c r="B104" s="2" t="s">
        <v>33</v>
      </c>
      <c r="C104" s="3">
        <v>32</v>
      </c>
      <c r="F104" s="2" t="s">
        <v>80</v>
      </c>
      <c r="G104" s="3">
        <v>2</v>
      </c>
      <c r="H104" t="str">
        <f t="shared" ref="H104:H115" si="0">+UPPER(F104)</f>
        <v>TTE. CORONEL</v>
      </c>
    </row>
    <row r="105" spans="2:8">
      <c r="B105" s="2" t="s">
        <v>34</v>
      </c>
      <c r="C105" s="3">
        <v>14</v>
      </c>
      <c r="F105" s="2" t="s">
        <v>6</v>
      </c>
      <c r="G105" s="3">
        <v>2</v>
      </c>
      <c r="H105" t="str">
        <f t="shared" si="0"/>
        <v>MAYOR</v>
      </c>
    </row>
    <row r="106" spans="2:8">
      <c r="B106" s="2" t="s">
        <v>35</v>
      </c>
      <c r="C106" s="3">
        <v>8</v>
      </c>
      <c r="F106" s="2" t="s">
        <v>7</v>
      </c>
      <c r="G106" s="3">
        <v>8</v>
      </c>
      <c r="H106" t="str">
        <f t="shared" si="0"/>
        <v>CAPITÁN</v>
      </c>
    </row>
    <row r="107" spans="2:8">
      <c r="B107" s="2" t="s">
        <v>36</v>
      </c>
      <c r="C107" s="3">
        <v>7</v>
      </c>
      <c r="F107" s="2" t="s">
        <v>8</v>
      </c>
      <c r="G107" s="3">
        <v>11</v>
      </c>
      <c r="H107" t="str">
        <f t="shared" si="0"/>
        <v>1ER. TTE.</v>
      </c>
    </row>
    <row r="108" spans="2:8">
      <c r="B108" s="2" t="s">
        <v>37</v>
      </c>
      <c r="C108" s="3">
        <v>46</v>
      </c>
      <c r="F108" s="2" t="s">
        <v>9</v>
      </c>
      <c r="G108" s="3">
        <v>14</v>
      </c>
      <c r="H108" t="str">
        <f t="shared" si="0"/>
        <v>2DO. TTE.</v>
      </c>
    </row>
    <row r="109" spans="2:8">
      <c r="B109" s="2" t="s">
        <v>39</v>
      </c>
      <c r="C109" s="3">
        <v>59</v>
      </c>
      <c r="F109" s="2" t="s">
        <v>682</v>
      </c>
      <c r="G109" s="3">
        <v>29</v>
      </c>
      <c r="H109" t="str">
        <f t="shared" si="0"/>
        <v xml:space="preserve">CADETES Y ASP. </v>
      </c>
    </row>
    <row r="110" spans="2:8">
      <c r="B110" s="2" t="s">
        <v>40</v>
      </c>
      <c r="C110" s="3">
        <v>15</v>
      </c>
      <c r="F110" s="2" t="s">
        <v>18</v>
      </c>
      <c r="G110" s="3">
        <v>21</v>
      </c>
      <c r="H110" t="str">
        <f t="shared" si="0"/>
        <v>SGTO. MAYOR</v>
      </c>
    </row>
    <row r="111" spans="2:8">
      <c r="B111" s="2" t="s">
        <v>41</v>
      </c>
      <c r="C111" s="3">
        <v>5</v>
      </c>
      <c r="F111" s="2" t="s">
        <v>46</v>
      </c>
      <c r="G111" s="3">
        <v>13</v>
      </c>
      <c r="H111" t="str">
        <f t="shared" si="0"/>
        <v>SGTO.</v>
      </c>
    </row>
    <row r="112" spans="2:8">
      <c r="B112" s="2" t="s">
        <v>42</v>
      </c>
      <c r="C112" s="3">
        <v>2</v>
      </c>
      <c r="F112" s="2" t="s">
        <v>27</v>
      </c>
      <c r="G112" s="3">
        <v>31</v>
      </c>
      <c r="H112" t="str">
        <f t="shared" si="0"/>
        <v>CABO</v>
      </c>
    </row>
    <row r="113" spans="2:9">
      <c r="B113" s="2" t="s">
        <v>43</v>
      </c>
      <c r="C113" s="3">
        <v>10</v>
      </c>
      <c r="F113" s="2" t="s">
        <v>21</v>
      </c>
      <c r="G113" s="3">
        <v>88</v>
      </c>
      <c r="H113" t="str">
        <f t="shared" si="0"/>
        <v>RASO</v>
      </c>
    </row>
    <row r="114" spans="2:9">
      <c r="B114" s="2" t="s">
        <v>797</v>
      </c>
      <c r="C114" s="3">
        <v>18</v>
      </c>
      <c r="F114" s="2" t="s">
        <v>22</v>
      </c>
      <c r="G114" s="3">
        <v>14</v>
      </c>
      <c r="H114" t="str">
        <f t="shared" si="0"/>
        <v>CONSCRIPTO</v>
      </c>
    </row>
    <row r="115" spans="2:9">
      <c r="B115" s="2" t="s">
        <v>798</v>
      </c>
      <c r="C115" s="3">
        <v>2</v>
      </c>
      <c r="F115" s="2" t="s">
        <v>23</v>
      </c>
      <c r="G115" s="3">
        <v>12</v>
      </c>
      <c r="H115" t="str">
        <f t="shared" si="0"/>
        <v>ASIMILADO</v>
      </c>
      <c r="I115" s="2"/>
    </row>
    <row r="116" spans="2:9">
      <c r="C116">
        <f>SUM(C102:C115)</f>
        <v>247</v>
      </c>
      <c r="G116">
        <f>SUM(G103:G115)</f>
        <v>247</v>
      </c>
    </row>
    <row r="138" spans="2:10">
      <c r="B138" s="133" t="s">
        <v>799</v>
      </c>
      <c r="C138" s="133"/>
      <c r="D138" s="133"/>
    </row>
    <row r="140" spans="2:10">
      <c r="B140" s="2"/>
      <c r="C140" s="2"/>
    </row>
    <row r="141" spans="2:10">
      <c r="B141" s="2"/>
      <c r="C141" s="2"/>
    </row>
    <row r="142" spans="2:10">
      <c r="B142" t="s">
        <v>44</v>
      </c>
      <c r="H142" t="s">
        <v>45</v>
      </c>
    </row>
    <row r="143" spans="2:10">
      <c r="B143" s="2" t="s">
        <v>4</v>
      </c>
      <c r="C143" s="3">
        <v>3</v>
      </c>
      <c r="D143" t="str">
        <f>+UPPER(B143)</f>
        <v>CORONEL</v>
      </c>
      <c r="H143" s="2" t="s">
        <v>4</v>
      </c>
      <c r="I143" s="3">
        <v>3</v>
      </c>
      <c r="J143" t="str">
        <f>+UPPER(H143)</f>
        <v>CORONEL</v>
      </c>
    </row>
    <row r="144" spans="2:10">
      <c r="B144" s="2" t="s">
        <v>80</v>
      </c>
      <c r="C144" s="3">
        <v>2</v>
      </c>
      <c r="D144" t="str">
        <f t="shared" ref="D144:D152" si="1">+UPPER(B144)</f>
        <v>TTE. CORONEL</v>
      </c>
      <c r="H144" s="2" t="s">
        <v>80</v>
      </c>
      <c r="I144" s="3">
        <v>2</v>
      </c>
      <c r="J144" t="str">
        <f t="shared" ref="J144:J153" si="2">+UPPER(H144)</f>
        <v>TTE. CORONEL</v>
      </c>
    </row>
    <row r="145" spans="2:15">
      <c r="B145" s="2" t="s">
        <v>7</v>
      </c>
      <c r="C145" s="3">
        <v>4</v>
      </c>
      <c r="D145" t="str">
        <f t="shared" si="1"/>
        <v>CAPITÁN</v>
      </c>
      <c r="H145" s="2" t="s">
        <v>6</v>
      </c>
      <c r="I145" s="3">
        <v>1</v>
      </c>
      <c r="J145" t="str">
        <f t="shared" si="2"/>
        <v>MAYOR</v>
      </c>
    </row>
    <row r="146" spans="2:15">
      <c r="B146" s="2" t="s">
        <v>8</v>
      </c>
      <c r="C146" s="3">
        <v>3</v>
      </c>
      <c r="D146" t="str">
        <f t="shared" si="1"/>
        <v>1ER. TTE.</v>
      </c>
      <c r="H146" s="2" t="s">
        <v>7</v>
      </c>
      <c r="I146" s="3">
        <v>3</v>
      </c>
      <c r="J146" t="str">
        <f t="shared" si="2"/>
        <v>CAPITÁN</v>
      </c>
      <c r="M146" s="2"/>
    </row>
    <row r="147" spans="2:15">
      <c r="B147" s="2" t="s">
        <v>9</v>
      </c>
      <c r="C147" s="3">
        <v>6</v>
      </c>
      <c r="D147" t="str">
        <f t="shared" si="1"/>
        <v>2DO. TTE.</v>
      </c>
      <c r="H147" s="2" t="s">
        <v>8</v>
      </c>
      <c r="I147" s="3">
        <v>2</v>
      </c>
      <c r="J147" t="str">
        <f t="shared" si="2"/>
        <v>1ER. TTE.</v>
      </c>
      <c r="M147" s="2"/>
    </row>
    <row r="148" spans="2:15">
      <c r="B148" s="2" t="s">
        <v>18</v>
      </c>
      <c r="C148" s="3">
        <v>2</v>
      </c>
      <c r="D148" t="str">
        <f t="shared" si="1"/>
        <v>SGTO. MAYOR</v>
      </c>
      <c r="H148" s="2" t="s">
        <v>9</v>
      </c>
      <c r="I148" s="3">
        <v>8</v>
      </c>
      <c r="J148" t="str">
        <f t="shared" si="2"/>
        <v>2DO. TTE.</v>
      </c>
      <c r="M148" s="2"/>
    </row>
    <row r="149" spans="2:15">
      <c r="B149" s="2" t="s">
        <v>97</v>
      </c>
      <c r="C149" s="3">
        <v>10</v>
      </c>
      <c r="D149" t="str">
        <f t="shared" si="1"/>
        <v>SARGENTO</v>
      </c>
      <c r="H149" s="2" t="s">
        <v>18</v>
      </c>
      <c r="I149" s="3">
        <v>7</v>
      </c>
      <c r="J149" t="str">
        <f t="shared" si="2"/>
        <v>SGTO. MAYOR</v>
      </c>
      <c r="M149" s="2"/>
    </row>
    <row r="150" spans="2:15">
      <c r="B150" s="2" t="s">
        <v>27</v>
      </c>
      <c r="C150" s="3">
        <v>14</v>
      </c>
      <c r="D150" t="str">
        <f t="shared" si="1"/>
        <v>CABO</v>
      </c>
      <c r="H150" s="2" t="s">
        <v>46</v>
      </c>
      <c r="I150" s="3">
        <v>10</v>
      </c>
      <c r="J150" t="str">
        <f t="shared" si="2"/>
        <v>SGTO.</v>
      </c>
      <c r="M150" s="2"/>
    </row>
    <row r="151" spans="2:15">
      <c r="B151" s="2" t="s">
        <v>683</v>
      </c>
      <c r="C151" s="3">
        <v>21</v>
      </c>
      <c r="D151" t="str">
        <f t="shared" si="1"/>
        <v xml:space="preserve">RASO </v>
      </c>
      <c r="H151" s="2" t="s">
        <v>27</v>
      </c>
      <c r="I151" s="3">
        <v>20</v>
      </c>
      <c r="J151" t="str">
        <f t="shared" si="2"/>
        <v>CABO</v>
      </c>
      <c r="L151" s="2"/>
      <c r="M151" s="2"/>
    </row>
    <row r="152" spans="2:15">
      <c r="B152" s="2" t="s">
        <v>22</v>
      </c>
      <c r="C152" s="3">
        <v>2</v>
      </c>
      <c r="D152" t="str">
        <f t="shared" si="1"/>
        <v>CONSCRIPTO</v>
      </c>
      <c r="H152" s="2" t="s">
        <v>21</v>
      </c>
      <c r="I152" s="3">
        <v>73</v>
      </c>
      <c r="J152" t="str">
        <f>+UPPER(H152)</f>
        <v>RASO</v>
      </c>
      <c r="M152" s="2"/>
    </row>
    <row r="153" spans="2:15">
      <c r="C153">
        <f>SUM(C143:C152)</f>
        <v>67</v>
      </c>
      <c r="H153" s="2" t="s">
        <v>22</v>
      </c>
      <c r="I153" s="3">
        <v>4</v>
      </c>
      <c r="J153" t="str">
        <f t="shared" si="2"/>
        <v>CONSCRIPTO</v>
      </c>
      <c r="M153" s="2"/>
    </row>
    <row r="154" spans="2:15">
      <c r="I154">
        <f>SUM(I143:I153)</f>
        <v>133</v>
      </c>
      <c r="M154" s="2"/>
    </row>
    <row r="155" spans="2:15">
      <c r="M155" s="2"/>
      <c r="N155" s="2"/>
      <c r="O155" s="3"/>
    </row>
    <row r="156" spans="2:15">
      <c r="N156" s="2"/>
      <c r="O156" s="3"/>
    </row>
    <row r="157" spans="2:15">
      <c r="N157" s="2"/>
      <c r="O157" s="3"/>
    </row>
    <row r="158" spans="2:15">
      <c r="N158" s="2"/>
      <c r="O158" s="3"/>
    </row>
    <row r="159" spans="2:15">
      <c r="N159" s="2"/>
      <c r="O159" s="3"/>
    </row>
    <row r="160" spans="2:15">
      <c r="N160" s="2"/>
      <c r="O160" s="3"/>
    </row>
    <row r="161" spans="14:15">
      <c r="N161" s="2"/>
      <c r="O161" s="3"/>
    </row>
    <row r="162" spans="14:15">
      <c r="N162" s="2"/>
      <c r="O162" s="3"/>
    </row>
    <row r="163" spans="14:15">
      <c r="N163" s="2"/>
      <c r="O163" s="3"/>
    </row>
    <row r="164" spans="14:15">
      <c r="N164" s="2"/>
      <c r="O164" s="3"/>
    </row>
    <row r="165" spans="14:15">
      <c r="N165" s="2"/>
      <c r="O165" s="3"/>
    </row>
    <row r="166" spans="14:15">
      <c r="N166" s="2"/>
      <c r="O166" s="3"/>
    </row>
    <row r="167" spans="14:15">
      <c r="N167" s="2"/>
      <c r="O167" s="3"/>
    </row>
    <row r="168" spans="14:15">
      <c r="N168" s="2"/>
      <c r="O168" s="3"/>
    </row>
    <row r="178" spans="2:18">
      <c r="B178" s="133" t="s">
        <v>48</v>
      </c>
      <c r="C178" s="133"/>
      <c r="M178" t="s">
        <v>50</v>
      </c>
      <c r="P178" s="2"/>
    </row>
    <row r="179" spans="2:18">
      <c r="B179" t="s">
        <v>0</v>
      </c>
      <c r="C179" t="s">
        <v>26</v>
      </c>
      <c r="G179" s="2"/>
      <c r="M179" t="s">
        <v>0</v>
      </c>
      <c r="N179" t="s">
        <v>26</v>
      </c>
      <c r="P179" s="2"/>
      <c r="Q179" s="3"/>
    </row>
    <row r="180" spans="2:18">
      <c r="B180" s="2" t="s">
        <v>80</v>
      </c>
      <c r="C180" s="3">
        <v>2</v>
      </c>
      <c r="G180" s="2"/>
      <c r="M180" s="2" t="s">
        <v>51</v>
      </c>
      <c r="N180" s="3">
        <v>1</v>
      </c>
      <c r="P180" s="2"/>
      <c r="Q180" s="3"/>
    </row>
    <row r="181" spans="2:18">
      <c r="B181" s="2" t="s">
        <v>6</v>
      </c>
      <c r="C181" s="3">
        <v>1</v>
      </c>
      <c r="G181" s="2"/>
      <c r="M181" s="2" t="s">
        <v>52</v>
      </c>
      <c r="N181" s="3">
        <v>2</v>
      </c>
      <c r="P181" s="2"/>
      <c r="Q181" s="3"/>
    </row>
    <row r="182" spans="2:18">
      <c r="B182" s="2" t="s">
        <v>8</v>
      </c>
      <c r="C182" s="3">
        <v>2</v>
      </c>
      <c r="G182" s="2"/>
      <c r="M182" s="2" t="s">
        <v>8</v>
      </c>
      <c r="N182" s="3">
        <v>1</v>
      </c>
      <c r="P182" s="2"/>
      <c r="Q182" s="3"/>
    </row>
    <row r="183" spans="2:18">
      <c r="B183" s="2" t="s">
        <v>9</v>
      </c>
      <c r="C183" s="3">
        <v>6</v>
      </c>
      <c r="G183" s="2"/>
      <c r="J183" s="2"/>
      <c r="K183" s="3"/>
      <c r="M183" s="2" t="s">
        <v>49</v>
      </c>
      <c r="N183" s="3">
        <v>1</v>
      </c>
      <c r="P183" s="2"/>
      <c r="Q183" s="3"/>
      <c r="R183" s="3"/>
    </row>
    <row r="184" spans="2:18">
      <c r="B184" s="2" t="s">
        <v>18</v>
      </c>
      <c r="C184" s="3">
        <v>4</v>
      </c>
      <c r="G184" s="2"/>
      <c r="M184" s="2" t="s">
        <v>46</v>
      </c>
      <c r="N184" s="3">
        <v>1</v>
      </c>
      <c r="P184" s="2"/>
      <c r="Q184" s="3"/>
      <c r="R184" s="3"/>
    </row>
    <row r="185" spans="2:18">
      <c r="B185" s="2" t="s">
        <v>46</v>
      </c>
      <c r="C185" s="3">
        <v>2</v>
      </c>
      <c r="G185" s="2"/>
      <c r="M185" s="2" t="s">
        <v>27</v>
      </c>
      <c r="N185" s="3">
        <v>1</v>
      </c>
      <c r="R185" s="3"/>
    </row>
    <row r="186" spans="2:18">
      <c r="B186" s="2" t="s">
        <v>27</v>
      </c>
      <c r="C186" s="3">
        <v>3</v>
      </c>
      <c r="M186" t="s">
        <v>218</v>
      </c>
      <c r="N186">
        <f>SUM(N180:N185)</f>
        <v>7</v>
      </c>
      <c r="R186" s="3"/>
    </row>
    <row r="187" spans="2:18">
      <c r="B187" s="2" t="s">
        <v>21</v>
      </c>
      <c r="C187" s="3">
        <v>1</v>
      </c>
      <c r="M187" t="s">
        <v>218</v>
      </c>
      <c r="R187" s="3"/>
    </row>
    <row r="188" spans="2:18">
      <c r="B188" s="2"/>
      <c r="C188" s="3">
        <f>SUM(C180:C187)</f>
        <v>21</v>
      </c>
      <c r="M188" t="s">
        <v>218</v>
      </c>
      <c r="R188" s="3"/>
    </row>
    <row r="189" spans="2:18">
      <c r="B189" s="2"/>
      <c r="C189" s="3"/>
      <c r="J189" s="2"/>
      <c r="K189" s="3"/>
      <c r="M189" t="s">
        <v>218</v>
      </c>
      <c r="R189" s="3"/>
    </row>
    <row r="190" spans="2:18">
      <c r="B190" s="2"/>
      <c r="C190" s="3"/>
      <c r="J190" s="2"/>
      <c r="K190" s="3"/>
      <c r="M190" t="s">
        <v>218</v>
      </c>
      <c r="R190" s="3"/>
    </row>
    <row r="191" spans="2:18">
      <c r="B191" s="2"/>
      <c r="C191" s="3"/>
      <c r="J191" s="2"/>
      <c r="K191" s="3"/>
      <c r="M191" t="s">
        <v>218</v>
      </c>
    </row>
    <row r="192" spans="2:18">
      <c r="J192" s="2"/>
      <c r="K192" s="3"/>
      <c r="M192" t="s">
        <v>218</v>
      </c>
    </row>
    <row r="193" spans="2:15">
      <c r="J193" s="2"/>
      <c r="K193" s="3"/>
      <c r="M193" t="s">
        <v>218</v>
      </c>
      <c r="O193" t="str">
        <f t="shared" ref="O193" si="3">+UPPER(M193)</f>
        <v/>
      </c>
    </row>
    <row r="194" spans="2:15">
      <c r="E194" s="2"/>
      <c r="F194" s="3"/>
      <c r="J194" s="2"/>
      <c r="K194" s="3"/>
    </row>
    <row r="195" spans="2:15">
      <c r="E195" s="2"/>
      <c r="F195" s="3"/>
      <c r="J195" s="2"/>
      <c r="K195" s="3"/>
    </row>
    <row r="196" spans="2:15">
      <c r="D196" s="2"/>
      <c r="E196" s="3"/>
      <c r="F196" s="3"/>
      <c r="J196" s="2"/>
      <c r="K196" s="3"/>
    </row>
    <row r="197" spans="2:15">
      <c r="D197" s="2"/>
      <c r="E197" s="3"/>
      <c r="F197" s="3"/>
    </row>
    <row r="198" spans="2:15">
      <c r="D198" s="2"/>
      <c r="E198" s="3"/>
      <c r="F198" s="3"/>
    </row>
    <row r="199" spans="2:15">
      <c r="D199" s="2"/>
      <c r="E199" s="3"/>
      <c r="F199" s="3"/>
    </row>
    <row r="200" spans="2:15">
      <c r="D200" s="2"/>
      <c r="E200" s="3"/>
      <c r="F200" s="3"/>
    </row>
    <row r="201" spans="2:15">
      <c r="B201" s="2"/>
      <c r="C201" s="3"/>
      <c r="D201" s="2"/>
      <c r="E201" s="3"/>
      <c r="F201" s="3"/>
    </row>
    <row r="202" spans="2:15">
      <c r="B202" s="2"/>
      <c r="C202" s="3"/>
      <c r="D202" s="2"/>
      <c r="E202" s="3"/>
      <c r="F202" s="3"/>
    </row>
    <row r="203" spans="2:15">
      <c r="D203" s="2"/>
      <c r="E203" s="3"/>
      <c r="F203" s="3"/>
    </row>
    <row r="204" spans="2:15">
      <c r="D204" s="2"/>
      <c r="E204" s="3"/>
    </row>
    <row r="205" spans="2:15">
      <c r="B205" s="2"/>
      <c r="C205" s="3"/>
    </row>
    <row r="208" spans="2:15">
      <c r="B208" t="s">
        <v>803</v>
      </c>
    </row>
    <row r="210" spans="2:4">
      <c r="B210" t="s">
        <v>53</v>
      </c>
      <c r="C210" t="s">
        <v>54</v>
      </c>
    </row>
    <row r="211" spans="2:4">
      <c r="B211" s="2" t="s">
        <v>800</v>
      </c>
      <c r="C211" s="3">
        <v>11</v>
      </c>
      <c r="D211" t="str">
        <f>+UPPER(B211)</f>
        <v>CAPSULAS PARA PISTOLA</v>
      </c>
    </row>
    <row r="212" spans="2:4">
      <c r="B212" s="2" t="s">
        <v>801</v>
      </c>
      <c r="C212" s="3">
        <v>3</v>
      </c>
      <c r="D212" t="str">
        <f t="shared" ref="D212:D215" si="4">+UPPER(B212)</f>
        <v>ESCOPETAS</v>
      </c>
    </row>
    <row r="213" spans="2:4">
      <c r="B213" s="2" t="s">
        <v>55</v>
      </c>
      <c r="C213" s="3">
        <v>6</v>
      </c>
      <c r="D213" t="str">
        <f t="shared" si="4"/>
        <v xml:space="preserve">PISTOLAS </v>
      </c>
    </row>
    <row r="214" spans="2:4">
      <c r="B214" s="2" t="s">
        <v>802</v>
      </c>
      <c r="C214" s="3">
        <v>14</v>
      </c>
      <c r="D214" t="str">
        <f t="shared" si="4"/>
        <v>CARGADOR PARA PISTOLA</v>
      </c>
    </row>
    <row r="215" spans="2:4">
      <c r="B215" s="2" t="s">
        <v>56</v>
      </c>
      <c r="C215" s="3">
        <v>4</v>
      </c>
      <c r="D215" t="str">
        <f t="shared" si="4"/>
        <v>ARMA DE FAB. CACERA</v>
      </c>
    </row>
    <row r="232" spans="2:3">
      <c r="B232" t="s">
        <v>804</v>
      </c>
    </row>
    <row r="236" spans="2:3">
      <c r="B236" t="s">
        <v>26</v>
      </c>
    </row>
    <row r="237" spans="2:3">
      <c r="B237" s="2" t="s">
        <v>57</v>
      </c>
      <c r="C237" s="3">
        <v>49</v>
      </c>
    </row>
    <row r="247" spans="2:3">
      <c r="B247" t="s">
        <v>805</v>
      </c>
    </row>
    <row r="250" spans="2:3">
      <c r="B250" t="s">
        <v>53</v>
      </c>
      <c r="C250" t="s">
        <v>26</v>
      </c>
    </row>
    <row r="251" spans="2:3">
      <c r="B251" s="2" t="s">
        <v>58</v>
      </c>
      <c r="C251" s="3">
        <v>12</v>
      </c>
    </row>
    <row r="252" spans="2:3">
      <c r="B252" s="2" t="s">
        <v>59</v>
      </c>
      <c r="C252" s="3">
        <v>48</v>
      </c>
    </row>
    <row r="253" spans="2:3">
      <c r="B253" s="84" t="s">
        <v>60</v>
      </c>
      <c r="C253" s="85">
        <v>33</v>
      </c>
    </row>
    <row r="254" spans="2:3">
      <c r="B254" s="84" t="s">
        <v>61</v>
      </c>
      <c r="C254" s="85">
        <v>8</v>
      </c>
    </row>
    <row r="255" spans="2:3">
      <c r="B255" s="84" t="s">
        <v>62</v>
      </c>
      <c r="C255" s="85">
        <v>464</v>
      </c>
    </row>
    <row r="256" spans="2:3">
      <c r="B256" s="84" t="s">
        <v>63</v>
      </c>
      <c r="C256" s="85">
        <v>27</v>
      </c>
    </row>
    <row r="257" spans="2:9">
      <c r="B257" s="84" t="s">
        <v>64</v>
      </c>
      <c r="C257" s="85">
        <v>39</v>
      </c>
    </row>
    <row r="258" spans="2:9">
      <c r="C258">
        <f>SUM(C251:C257)</f>
        <v>631</v>
      </c>
    </row>
    <row r="270" spans="2:9">
      <c r="I270" s="1"/>
    </row>
    <row r="271" spans="2:9">
      <c r="B271" t="s">
        <v>65</v>
      </c>
      <c r="C271" t="s">
        <v>26</v>
      </c>
      <c r="H271" s="2" t="s">
        <v>69</v>
      </c>
      <c r="I271" s="3">
        <v>231</v>
      </c>
    </row>
    <row r="272" spans="2:9">
      <c r="B272" s="2" t="s">
        <v>66</v>
      </c>
      <c r="C272" s="1">
        <v>620</v>
      </c>
      <c r="H272" s="2" t="s">
        <v>70</v>
      </c>
      <c r="I272" s="3">
        <v>131</v>
      </c>
    </row>
    <row r="273" spans="2:9">
      <c r="B273" s="2" t="s">
        <v>67</v>
      </c>
      <c r="C273" s="1">
        <v>12</v>
      </c>
      <c r="H273" s="2" t="s">
        <v>71</v>
      </c>
      <c r="I273" s="3">
        <v>133</v>
      </c>
    </row>
    <row r="274" spans="2:9">
      <c r="B274" s="2" t="s">
        <v>68</v>
      </c>
      <c r="C274" s="1">
        <v>71762</v>
      </c>
      <c r="H274" s="2" t="s">
        <v>72</v>
      </c>
      <c r="I274" s="3">
        <v>140</v>
      </c>
    </row>
    <row r="275" spans="2:9">
      <c r="B275" s="2" t="s">
        <v>806</v>
      </c>
      <c r="C275" s="1">
        <v>162</v>
      </c>
      <c r="H275" s="2" t="s">
        <v>685</v>
      </c>
      <c r="I275" s="3">
        <v>9701</v>
      </c>
    </row>
    <row r="276" spans="2:9">
      <c r="B276" t="s">
        <v>684</v>
      </c>
      <c r="C276">
        <v>409</v>
      </c>
      <c r="H276" s="2" t="s">
        <v>73</v>
      </c>
      <c r="I276" s="3">
        <v>25</v>
      </c>
    </row>
    <row r="277" spans="2:9">
      <c r="B277" t="s">
        <v>807</v>
      </c>
      <c r="C277">
        <v>845</v>
      </c>
      <c r="H277" s="2" t="s">
        <v>74</v>
      </c>
      <c r="I277" s="3">
        <v>1279</v>
      </c>
    </row>
    <row r="278" spans="2:9">
      <c r="H278" s="2" t="s">
        <v>75</v>
      </c>
      <c r="I278" s="3">
        <v>785</v>
      </c>
    </row>
    <row r="279" spans="2:9">
      <c r="H279" s="2" t="s">
        <v>76</v>
      </c>
      <c r="I279" s="3">
        <v>366</v>
      </c>
    </row>
    <row r="280" spans="2:9">
      <c r="H280" s="2" t="s">
        <v>808</v>
      </c>
      <c r="I280" s="3"/>
    </row>
    <row r="281" spans="2:9">
      <c r="H281" s="2" t="s">
        <v>77</v>
      </c>
      <c r="I281" s="3">
        <v>1471800</v>
      </c>
    </row>
    <row r="282" spans="2:9">
      <c r="H282" s="2" t="s">
        <v>78</v>
      </c>
      <c r="I282" s="3">
        <v>45</v>
      </c>
    </row>
    <row r="283" spans="2:9">
      <c r="H283" s="2" t="s">
        <v>809</v>
      </c>
      <c r="I283" s="3">
        <v>55</v>
      </c>
    </row>
    <row r="284" spans="2:9">
      <c r="H284" s="2" t="s">
        <v>810</v>
      </c>
      <c r="I284" s="3">
        <v>25</v>
      </c>
    </row>
    <row r="285" spans="2:9">
      <c r="I285" s="1"/>
    </row>
    <row r="286" spans="2:9">
      <c r="I286" s="1"/>
    </row>
    <row r="287" spans="2:9">
      <c r="I287" s="1"/>
    </row>
    <row r="288" spans="2:9">
      <c r="I288" s="1"/>
    </row>
    <row r="289" spans="9:9">
      <c r="I289" s="1"/>
    </row>
    <row r="290" spans="9:9">
      <c r="I290" s="1"/>
    </row>
    <row r="291" spans="9:9">
      <c r="I291" s="1"/>
    </row>
    <row r="292" spans="9:9">
      <c r="I292" s="1"/>
    </row>
    <row r="293" spans="9:9">
      <c r="I293" s="1"/>
    </row>
    <row r="294" spans="9:9">
      <c r="I294" s="1"/>
    </row>
    <row r="295" spans="9:9">
      <c r="I295" s="1"/>
    </row>
    <row r="296" spans="9:9">
      <c r="I296" s="1"/>
    </row>
    <row r="297" spans="9:9">
      <c r="I297" s="1"/>
    </row>
    <row r="298" spans="9:9">
      <c r="I298" s="1"/>
    </row>
  </sheetData>
  <mergeCells count="2">
    <mergeCell ref="B178:C178"/>
    <mergeCell ref="B138:D13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X106"/>
  <sheetViews>
    <sheetView zoomScale="70" zoomScaleNormal="70" workbookViewId="0">
      <selection activeCell="T19" sqref="T19:X40"/>
    </sheetView>
  </sheetViews>
  <sheetFormatPr baseColWidth="10" defaultRowHeight="14.4"/>
  <sheetData>
    <row r="18" spans="1:24">
      <c r="T18" s="134"/>
      <c r="U18" s="134"/>
    </row>
    <row r="19" spans="1:24">
      <c r="A19" s="134"/>
      <c r="B19" s="134"/>
      <c r="T19" s="37" t="s">
        <v>53</v>
      </c>
      <c r="U19" s="37" t="s">
        <v>26</v>
      </c>
      <c r="W19" s="2"/>
      <c r="X19" s="3"/>
    </row>
    <row r="20" spans="1:24">
      <c r="A20" s="37" t="s">
        <v>287</v>
      </c>
      <c r="B20" s="38" t="s">
        <v>26</v>
      </c>
      <c r="G20" s="2"/>
      <c r="H20" s="3"/>
      <c r="K20" s="2"/>
      <c r="L20" s="3"/>
      <c r="T20" s="2" t="s">
        <v>288</v>
      </c>
      <c r="U20" s="1">
        <v>3551</v>
      </c>
      <c r="W20" s="2"/>
      <c r="X20" s="3"/>
    </row>
    <row r="21" spans="1:24">
      <c r="A21" s="2" t="s">
        <v>219</v>
      </c>
      <c r="B21" s="1">
        <v>4573.7</v>
      </c>
      <c r="G21" s="2"/>
      <c r="H21" s="3"/>
      <c r="K21" s="2"/>
      <c r="L21" s="3"/>
      <c r="T21" s="2" t="s">
        <v>290</v>
      </c>
      <c r="U21" s="1">
        <v>61617.279999999992</v>
      </c>
      <c r="W21" s="2"/>
      <c r="X21" s="3"/>
    </row>
    <row r="22" spans="1:24">
      <c r="A22" s="2" t="s">
        <v>289</v>
      </c>
      <c r="B22" s="1">
        <v>3318.6699999999996</v>
      </c>
      <c r="G22" s="2"/>
      <c r="H22" s="3"/>
      <c r="K22" s="2"/>
      <c r="L22" s="3"/>
      <c r="T22" s="2" t="s">
        <v>291</v>
      </c>
      <c r="U22" s="1">
        <v>9606</v>
      </c>
      <c r="W22" s="2"/>
      <c r="X22" s="3"/>
    </row>
    <row r="23" spans="1:24">
      <c r="A23" s="2" t="s">
        <v>220</v>
      </c>
      <c r="B23" s="1">
        <v>738.6</v>
      </c>
      <c r="G23" s="2"/>
      <c r="H23" s="3"/>
      <c r="K23" s="2"/>
      <c r="L23" s="3"/>
      <c r="T23" s="2" t="s">
        <v>293</v>
      </c>
      <c r="U23" s="1">
        <v>851</v>
      </c>
      <c r="W23" s="2"/>
      <c r="X23" s="3"/>
    </row>
    <row r="24" spans="1:24">
      <c r="A24" s="2" t="s">
        <v>292</v>
      </c>
      <c r="B24" s="1">
        <v>1400.5</v>
      </c>
      <c r="G24" s="2"/>
      <c r="H24" s="3"/>
      <c r="K24" s="2"/>
      <c r="L24" s="3"/>
      <c r="T24" s="2" t="s">
        <v>295</v>
      </c>
      <c r="U24" s="1">
        <v>550</v>
      </c>
      <c r="W24" s="2"/>
      <c r="X24" s="3"/>
    </row>
    <row r="25" spans="1:24">
      <c r="A25" s="2" t="s">
        <v>294</v>
      </c>
      <c r="B25" s="1">
        <v>344</v>
      </c>
      <c r="G25" s="2"/>
      <c r="H25" s="3"/>
      <c r="K25" s="2"/>
      <c r="L25" s="3"/>
      <c r="T25" s="2" t="s">
        <v>297</v>
      </c>
      <c r="U25" s="1">
        <v>482</v>
      </c>
      <c r="W25" s="2"/>
      <c r="X25" s="3"/>
    </row>
    <row r="26" spans="1:24">
      <c r="A26" s="2" t="s">
        <v>296</v>
      </c>
      <c r="B26" s="1">
        <v>974.4</v>
      </c>
      <c r="G26" s="2"/>
      <c r="H26" s="3"/>
      <c r="K26" s="2"/>
      <c r="L26" s="3"/>
      <c r="T26" t="s">
        <v>218</v>
      </c>
      <c r="U26" s="1">
        <f>SUM(U20:U25)</f>
        <v>76657.279999999999</v>
      </c>
    </row>
    <row r="27" spans="1:24">
      <c r="A27" s="2" t="s">
        <v>298</v>
      </c>
      <c r="B27" s="1">
        <v>5702.5</v>
      </c>
      <c r="T27" t="s">
        <v>218</v>
      </c>
    </row>
    <row r="28" spans="1:24">
      <c r="A28" s="2" t="s">
        <v>299</v>
      </c>
      <c r="B28" s="1">
        <v>2666.75</v>
      </c>
      <c r="T28" t="s">
        <v>218</v>
      </c>
    </row>
    <row r="29" spans="1:24">
      <c r="A29" s="2" t="s">
        <v>300</v>
      </c>
      <c r="B29" s="1">
        <v>598.5</v>
      </c>
      <c r="D29" t="s">
        <v>218</v>
      </c>
      <c r="T29" t="s">
        <v>218</v>
      </c>
    </row>
    <row r="30" spans="1:24">
      <c r="A30" s="2" t="s">
        <v>301</v>
      </c>
      <c r="B30" s="1">
        <v>347.7</v>
      </c>
      <c r="D30" t="s">
        <v>218</v>
      </c>
      <c r="T30" t="s">
        <v>218</v>
      </c>
    </row>
    <row r="31" spans="1:24">
      <c r="A31" s="2" t="s">
        <v>302</v>
      </c>
      <c r="B31" s="1">
        <v>1990.42</v>
      </c>
      <c r="D31" t="s">
        <v>218</v>
      </c>
      <c r="T31" t="s">
        <v>218</v>
      </c>
    </row>
    <row r="32" spans="1:24">
      <c r="A32" s="2" t="s">
        <v>303</v>
      </c>
      <c r="B32" s="1">
        <v>295</v>
      </c>
      <c r="D32" t="s">
        <v>218</v>
      </c>
      <c r="T32" t="s">
        <v>218</v>
      </c>
    </row>
    <row r="33" spans="1:20">
      <c r="A33" s="2" t="s">
        <v>304</v>
      </c>
      <c r="B33" s="1">
        <v>491</v>
      </c>
      <c r="D33" t="s">
        <v>218</v>
      </c>
      <c r="T33" t="s">
        <v>218</v>
      </c>
    </row>
    <row r="34" spans="1:20">
      <c r="A34" s="2" t="s">
        <v>305</v>
      </c>
      <c r="B34" s="1">
        <v>224</v>
      </c>
      <c r="D34" t="s">
        <v>218</v>
      </c>
      <c r="T34" t="s">
        <v>218</v>
      </c>
    </row>
    <row r="35" spans="1:20">
      <c r="A35" s="2" t="s">
        <v>306</v>
      </c>
      <c r="B35" s="1">
        <v>383</v>
      </c>
      <c r="D35" t="s">
        <v>218</v>
      </c>
      <c r="T35" t="s">
        <v>218</v>
      </c>
    </row>
    <row r="36" spans="1:20">
      <c r="A36" s="2" t="s">
        <v>307</v>
      </c>
      <c r="B36" s="1">
        <v>273</v>
      </c>
      <c r="D36" t="s">
        <v>218</v>
      </c>
      <c r="T36" t="s">
        <v>218</v>
      </c>
    </row>
    <row r="37" spans="1:20">
      <c r="A37" s="2" t="s">
        <v>308</v>
      </c>
      <c r="B37" s="1">
        <v>114</v>
      </c>
      <c r="D37" t="s">
        <v>218</v>
      </c>
      <c r="T37" t="s">
        <v>218</v>
      </c>
    </row>
    <row r="38" spans="1:20">
      <c r="A38" s="2" t="s">
        <v>309</v>
      </c>
      <c r="B38" s="1">
        <v>2086.25</v>
      </c>
      <c r="D38" t="s">
        <v>218</v>
      </c>
      <c r="T38" t="s">
        <v>218</v>
      </c>
    </row>
    <row r="39" spans="1:20">
      <c r="A39" s="2" t="s">
        <v>310</v>
      </c>
      <c r="B39" s="1">
        <v>391</v>
      </c>
      <c r="D39" t="s">
        <v>218</v>
      </c>
      <c r="T39" t="s">
        <v>218</v>
      </c>
    </row>
    <row r="40" spans="1:20">
      <c r="A40" s="2" t="s">
        <v>225</v>
      </c>
      <c r="B40" s="1">
        <v>471.25</v>
      </c>
      <c r="D40" t="s">
        <v>218</v>
      </c>
      <c r="T40" t="s">
        <v>218</v>
      </c>
    </row>
    <row r="41" spans="1:20">
      <c r="A41" s="2" t="s">
        <v>311</v>
      </c>
      <c r="B41" s="1">
        <v>1953.5</v>
      </c>
      <c r="D41" t="s">
        <v>218</v>
      </c>
    </row>
    <row r="42" spans="1:20">
      <c r="A42" s="2" t="s">
        <v>312</v>
      </c>
      <c r="B42" s="1">
        <v>1224</v>
      </c>
      <c r="D42" t="s">
        <v>218</v>
      </c>
    </row>
    <row r="43" spans="1:20">
      <c r="A43" s="2" t="s">
        <v>313</v>
      </c>
      <c r="B43" s="1">
        <v>272</v>
      </c>
      <c r="D43" t="s">
        <v>218</v>
      </c>
    </row>
    <row r="44" spans="1:20">
      <c r="A44" s="2" t="s">
        <v>314</v>
      </c>
      <c r="B44" s="1">
        <v>503</v>
      </c>
      <c r="D44" t="s">
        <v>218</v>
      </c>
    </row>
    <row r="45" spans="1:20">
      <c r="A45" s="2" t="s">
        <v>315</v>
      </c>
      <c r="B45" s="1">
        <v>6383.5</v>
      </c>
      <c r="D45" t="s">
        <v>218</v>
      </c>
    </row>
    <row r="46" spans="1:20">
      <c r="A46" s="2" t="s">
        <v>316</v>
      </c>
      <c r="B46" s="1">
        <v>4828.74</v>
      </c>
      <c r="D46" t="s">
        <v>218</v>
      </c>
    </row>
    <row r="47" spans="1:20">
      <c r="A47" s="2" t="s">
        <v>317</v>
      </c>
      <c r="B47" s="1">
        <v>225</v>
      </c>
      <c r="D47" t="s">
        <v>218</v>
      </c>
    </row>
    <row r="48" spans="1:20">
      <c r="A48" s="2" t="s">
        <v>318</v>
      </c>
      <c r="B48" s="1">
        <v>0</v>
      </c>
    </row>
    <row r="49" spans="1:2">
      <c r="A49" s="2" t="s">
        <v>319</v>
      </c>
      <c r="B49" s="1">
        <v>250</v>
      </c>
    </row>
    <row r="50" spans="1:2">
      <c r="A50" s="2" t="s">
        <v>320</v>
      </c>
      <c r="B50" s="1">
        <v>3293</v>
      </c>
    </row>
    <row r="51" spans="1:2">
      <c r="A51" s="2" t="s">
        <v>227</v>
      </c>
      <c r="B51" s="1">
        <v>2302</v>
      </c>
    </row>
    <row r="52" spans="1:2">
      <c r="A52" s="2" t="s">
        <v>321</v>
      </c>
      <c r="B52" s="1">
        <v>438</v>
      </c>
    </row>
    <row r="53" spans="1:2">
      <c r="A53" s="2" t="s">
        <v>322</v>
      </c>
      <c r="B53" s="1">
        <v>38.75</v>
      </c>
    </row>
    <row r="54" spans="1:2">
      <c r="A54" s="2" t="s">
        <v>229</v>
      </c>
      <c r="B54" s="1">
        <v>404.5</v>
      </c>
    </row>
    <row r="55" spans="1:2">
      <c r="A55" s="2" t="s">
        <v>323</v>
      </c>
      <c r="B55" s="1">
        <v>2517.75</v>
      </c>
    </row>
    <row r="56" spans="1:2">
      <c r="A56" s="2" t="s">
        <v>324</v>
      </c>
      <c r="B56" s="1">
        <v>2531.75</v>
      </c>
    </row>
    <row r="57" spans="1:2">
      <c r="A57" s="2" t="s">
        <v>325</v>
      </c>
      <c r="B57" s="1">
        <v>2206</v>
      </c>
    </row>
    <row r="58" spans="1:2">
      <c r="A58" s="2" t="s">
        <v>326</v>
      </c>
      <c r="B58" s="1">
        <v>4905.05</v>
      </c>
    </row>
    <row r="59" spans="1:2">
      <c r="A59" s="2" t="s">
        <v>230</v>
      </c>
      <c r="B59" s="1">
        <v>1600</v>
      </c>
    </row>
    <row r="60" spans="1:2">
      <c r="A60" s="2" t="s">
        <v>327</v>
      </c>
      <c r="B60" s="1">
        <v>3545</v>
      </c>
    </row>
    <row r="61" spans="1:2">
      <c r="A61" s="2" t="s">
        <v>328</v>
      </c>
      <c r="B61" s="1">
        <v>2116</v>
      </c>
    </row>
    <row r="62" spans="1:2">
      <c r="A62" s="2" t="s">
        <v>329</v>
      </c>
      <c r="B62" s="1">
        <v>586</v>
      </c>
    </row>
    <row r="63" spans="1:2">
      <c r="A63" s="2" t="s">
        <v>231</v>
      </c>
      <c r="B63" s="1">
        <v>558.5</v>
      </c>
    </row>
    <row r="64" spans="1:2">
      <c r="A64" s="2" t="s">
        <v>330</v>
      </c>
      <c r="B64" s="1">
        <v>116</v>
      </c>
    </row>
    <row r="65" spans="1:2">
      <c r="A65" s="2" t="s">
        <v>331</v>
      </c>
      <c r="B65" s="1">
        <v>6029</v>
      </c>
    </row>
    <row r="66" spans="1:2">
      <c r="A66" s="2" t="s">
        <v>332</v>
      </c>
      <c r="B66" s="1">
        <v>0</v>
      </c>
    </row>
    <row r="67" spans="1:2">
      <c r="A67" s="2" t="s">
        <v>333</v>
      </c>
      <c r="B67" s="1">
        <v>258</v>
      </c>
    </row>
    <row r="68" spans="1:2">
      <c r="A68" s="2" t="s">
        <v>334</v>
      </c>
      <c r="B68" s="1">
        <v>188</v>
      </c>
    </row>
    <row r="69" spans="1:2">
      <c r="B69" s="1">
        <f>SUM(B21:B68)</f>
        <v>76657.279999999999</v>
      </c>
    </row>
    <row r="70" spans="1:2">
      <c r="B70" s="1"/>
    </row>
    <row r="71" spans="1:2">
      <c r="B71" s="1"/>
    </row>
    <row r="72" spans="1:2">
      <c r="B72" s="1"/>
    </row>
    <row r="73" spans="1:2">
      <c r="B73" s="1"/>
    </row>
    <row r="74" spans="1:2">
      <c r="B74" s="1"/>
    </row>
    <row r="75" spans="1:2">
      <c r="B75" s="1"/>
    </row>
    <row r="76" spans="1:2">
      <c r="B76" s="1"/>
    </row>
    <row r="77" spans="1:2">
      <c r="B77" s="1"/>
    </row>
    <row r="78" spans="1:2">
      <c r="B78" s="1"/>
    </row>
    <row r="79" spans="1:2">
      <c r="B79" s="1"/>
    </row>
    <row r="80" spans="1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  <row r="92" spans="2:2">
      <c r="B92" s="1"/>
    </row>
    <row r="93" spans="2:2">
      <c r="B93" s="1"/>
    </row>
    <row r="94" spans="2:2">
      <c r="B94" s="1"/>
    </row>
    <row r="95" spans="2:2">
      <c r="B95" s="1"/>
    </row>
    <row r="96" spans="2:2">
      <c r="B96" s="1"/>
    </row>
    <row r="97" spans="2:2">
      <c r="B97" s="1"/>
    </row>
    <row r="98" spans="2:2">
      <c r="B98" s="1"/>
    </row>
    <row r="99" spans="2:2">
      <c r="B99" s="1"/>
    </row>
    <row r="100" spans="2:2">
      <c r="B100" s="1"/>
    </row>
    <row r="101" spans="2:2">
      <c r="B101" s="1"/>
    </row>
    <row r="102" spans="2:2">
      <c r="B102" s="1"/>
    </row>
    <row r="103" spans="2:2">
      <c r="B103" s="1"/>
    </row>
    <row r="104" spans="2:2">
      <c r="B104" s="1"/>
    </row>
    <row r="105" spans="2:2">
      <c r="B105" s="1"/>
    </row>
    <row r="106" spans="2:2">
      <c r="B106" s="1"/>
    </row>
  </sheetData>
  <mergeCells count="2">
    <mergeCell ref="A19:B19"/>
    <mergeCell ref="T18:U1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G62"/>
  <sheetViews>
    <sheetView workbookViewId="0">
      <selection activeCell="G54" sqref="G54:G61"/>
    </sheetView>
  </sheetViews>
  <sheetFormatPr baseColWidth="10" defaultRowHeight="14.4"/>
  <cols>
    <col min="1" max="1" width="45.33203125" bestFit="1" customWidth="1"/>
    <col min="2" max="2" width="17" customWidth="1"/>
  </cols>
  <sheetData>
    <row r="21" spans="1:2">
      <c r="A21" t="s">
        <v>53</v>
      </c>
      <c r="B21" s="1" t="s">
        <v>26</v>
      </c>
    </row>
    <row r="22" spans="1:2">
      <c r="A22" s="2" t="s">
        <v>409</v>
      </c>
      <c r="B22" s="1">
        <v>486</v>
      </c>
    </row>
    <row r="23" spans="1:2">
      <c r="A23" s="2" t="s">
        <v>405</v>
      </c>
      <c r="B23" s="1">
        <v>13</v>
      </c>
    </row>
    <row r="24" spans="1:2">
      <c r="A24" s="2" t="s">
        <v>713</v>
      </c>
      <c r="B24" s="1">
        <v>302</v>
      </c>
    </row>
    <row r="25" spans="1:2">
      <c r="A25" s="2" t="s">
        <v>940</v>
      </c>
      <c r="B25" s="1">
        <v>2</v>
      </c>
    </row>
    <row r="26" spans="1:2">
      <c r="A26" s="2" t="s">
        <v>404</v>
      </c>
      <c r="B26" s="1">
        <v>51</v>
      </c>
    </row>
    <row r="27" spans="1:2">
      <c r="A27" s="2" t="s">
        <v>714</v>
      </c>
      <c r="B27" s="1">
        <v>160649</v>
      </c>
    </row>
    <row r="28" spans="1:2">
      <c r="A28" s="2" t="s">
        <v>715</v>
      </c>
      <c r="B28" s="1">
        <v>5587</v>
      </c>
    </row>
    <row r="29" spans="1:2">
      <c r="A29" s="2" t="s">
        <v>716</v>
      </c>
      <c r="B29" s="1">
        <v>2</v>
      </c>
    </row>
    <row r="30" spans="1:2">
      <c r="A30" s="2" t="s">
        <v>717</v>
      </c>
      <c r="B30" s="1">
        <v>2112</v>
      </c>
    </row>
    <row r="31" spans="1:2">
      <c r="A31" s="2" t="s">
        <v>398</v>
      </c>
      <c r="B31" s="1">
        <v>487474</v>
      </c>
    </row>
    <row r="32" spans="1:2">
      <c r="A32" s="2" t="s">
        <v>718</v>
      </c>
      <c r="B32" s="1">
        <v>54607</v>
      </c>
    </row>
    <row r="33" spans="1:2">
      <c r="A33" s="2" t="s">
        <v>719</v>
      </c>
      <c r="B33" s="1">
        <v>0</v>
      </c>
    </row>
    <row r="34" spans="1:2">
      <c r="A34" s="2" t="s">
        <v>720</v>
      </c>
      <c r="B34" s="1">
        <v>877</v>
      </c>
    </row>
    <row r="35" spans="1:2">
      <c r="A35" s="2" t="s">
        <v>941</v>
      </c>
      <c r="B35" s="1">
        <v>0</v>
      </c>
    </row>
    <row r="36" spans="1:2">
      <c r="A36" s="2" t="s">
        <v>721</v>
      </c>
      <c r="B36" s="1">
        <v>2781</v>
      </c>
    </row>
    <row r="37" spans="1:2">
      <c r="A37" s="2" t="s">
        <v>400</v>
      </c>
      <c r="B37" s="1">
        <v>51126</v>
      </c>
    </row>
    <row r="38" spans="1:2">
      <c r="A38" s="2" t="s">
        <v>722</v>
      </c>
      <c r="B38" s="1">
        <v>2</v>
      </c>
    </row>
    <row r="39" spans="1:2">
      <c r="A39" s="2" t="s">
        <v>401</v>
      </c>
      <c r="B39" s="1">
        <v>948365</v>
      </c>
    </row>
    <row r="40" spans="1:2">
      <c r="A40" s="2" t="s">
        <v>723</v>
      </c>
      <c r="B40" s="1">
        <v>0</v>
      </c>
    </row>
    <row r="41" spans="1:2">
      <c r="A41" s="2" t="s">
        <v>406</v>
      </c>
      <c r="B41" s="1">
        <v>1828</v>
      </c>
    </row>
    <row r="42" spans="1:2">
      <c r="A42" s="2" t="s">
        <v>408</v>
      </c>
      <c r="B42" s="1">
        <v>2558</v>
      </c>
    </row>
    <row r="43" spans="1:2">
      <c r="A43" s="2" t="s">
        <v>407</v>
      </c>
      <c r="B43" s="1">
        <v>8054</v>
      </c>
    </row>
    <row r="44" spans="1:2">
      <c r="A44" s="2" t="s">
        <v>724</v>
      </c>
      <c r="B44" s="1">
        <v>181</v>
      </c>
    </row>
    <row r="45" spans="1:2">
      <c r="A45" s="2" t="s">
        <v>725</v>
      </c>
      <c r="B45" s="1">
        <v>5</v>
      </c>
    </row>
    <row r="46" spans="1:2">
      <c r="A46" s="2" t="s">
        <v>726</v>
      </c>
      <c r="B46" s="1">
        <v>4655</v>
      </c>
    </row>
    <row r="47" spans="1:2">
      <c r="A47" s="2" t="s">
        <v>727</v>
      </c>
      <c r="B47" s="1">
        <v>441296</v>
      </c>
    </row>
    <row r="48" spans="1:2">
      <c r="A48" s="2" t="s">
        <v>728</v>
      </c>
      <c r="B48" s="1">
        <v>9629</v>
      </c>
    </row>
    <row r="49" spans="1:7">
      <c r="B49" s="1"/>
    </row>
    <row r="50" spans="1:7">
      <c r="B50" s="1"/>
    </row>
    <row r="51" spans="1:7" ht="15" thickBot="1">
      <c r="B51" s="1"/>
    </row>
    <row r="52" spans="1:7" ht="35.4" customHeight="1" thickBot="1">
      <c r="A52" s="135" t="s">
        <v>340</v>
      </c>
      <c r="B52" s="135" t="s">
        <v>341</v>
      </c>
      <c r="C52" s="137" t="s">
        <v>342</v>
      </c>
      <c r="D52" s="138"/>
      <c r="E52" s="138"/>
      <c r="F52" s="139"/>
      <c r="G52" s="135" t="s">
        <v>343</v>
      </c>
    </row>
    <row r="53" spans="1:7" ht="18" customHeight="1" thickBot="1">
      <c r="A53" s="136"/>
      <c r="B53" s="136"/>
      <c r="C53" s="39" t="s">
        <v>344</v>
      </c>
      <c r="D53" s="39" t="s">
        <v>345</v>
      </c>
      <c r="E53" s="39" t="s">
        <v>346</v>
      </c>
      <c r="F53" s="39" t="s">
        <v>103</v>
      </c>
      <c r="G53" s="136"/>
    </row>
    <row r="54" spans="1:7" ht="18" thickBot="1">
      <c r="A54" s="40" t="s">
        <v>347</v>
      </c>
      <c r="B54" s="41">
        <v>2043</v>
      </c>
      <c r="C54" s="41">
        <v>524</v>
      </c>
      <c r="D54" s="41">
        <v>1767</v>
      </c>
      <c r="E54" s="41">
        <v>13697</v>
      </c>
      <c r="F54" s="42">
        <f>+SUM(C54:E54)</f>
        <v>15988</v>
      </c>
      <c r="G54" s="42">
        <f>+F54/$F$62*100</f>
        <v>10.72171032336807</v>
      </c>
    </row>
    <row r="55" spans="1:7" ht="18" thickBot="1">
      <c r="A55" s="43" t="s">
        <v>348</v>
      </c>
      <c r="B55" s="44">
        <v>1132</v>
      </c>
      <c r="C55" s="44">
        <v>1907</v>
      </c>
      <c r="D55" s="44">
        <v>2006</v>
      </c>
      <c r="E55" s="44">
        <v>22263</v>
      </c>
      <c r="F55" s="42">
        <f t="shared" ref="F55:F61" si="0">+SUM(C55:E55)</f>
        <v>26176</v>
      </c>
      <c r="G55" s="42">
        <f t="shared" ref="G55:G61" si="1">+F55/$F$62*100</f>
        <v>17.553883501656404</v>
      </c>
    </row>
    <row r="56" spans="1:7" ht="18" thickBot="1">
      <c r="A56" s="43" t="s">
        <v>349</v>
      </c>
      <c r="B56" s="44">
        <v>1859</v>
      </c>
      <c r="C56" s="43">
        <v>1878</v>
      </c>
      <c r="D56" s="44">
        <v>5355</v>
      </c>
      <c r="E56" s="44">
        <v>29036</v>
      </c>
      <c r="F56" s="42">
        <f t="shared" si="0"/>
        <v>36269</v>
      </c>
      <c r="G56" s="42">
        <f t="shared" si="1"/>
        <v>24.322348743947746</v>
      </c>
    </row>
    <row r="57" spans="1:7" ht="18" thickBot="1">
      <c r="A57" s="43" t="s">
        <v>350</v>
      </c>
      <c r="B57" s="43">
        <v>212</v>
      </c>
      <c r="C57" s="43">
        <v>44</v>
      </c>
      <c r="D57" s="43">
        <v>75</v>
      </c>
      <c r="E57" s="44">
        <v>681</v>
      </c>
      <c r="F57" s="42">
        <f t="shared" si="0"/>
        <v>800</v>
      </c>
      <c r="G57" s="42">
        <f t="shared" si="1"/>
        <v>0.53648788207996345</v>
      </c>
    </row>
    <row r="58" spans="1:7" ht="18" thickBot="1">
      <c r="A58" s="43" t="s">
        <v>351</v>
      </c>
      <c r="B58" s="44">
        <v>1557</v>
      </c>
      <c r="C58" s="44">
        <v>1171</v>
      </c>
      <c r="D58" s="44">
        <v>2737</v>
      </c>
      <c r="E58" s="44">
        <v>14361</v>
      </c>
      <c r="F58" s="42">
        <f t="shared" si="0"/>
        <v>18269</v>
      </c>
      <c r="G58" s="42">
        <f t="shared" si="1"/>
        <v>12.251371397148567</v>
      </c>
    </row>
    <row r="59" spans="1:7" ht="18" thickBot="1">
      <c r="A59" s="43" t="s">
        <v>352</v>
      </c>
      <c r="B59" s="44">
        <v>8164</v>
      </c>
      <c r="C59" s="43">
        <v>4348</v>
      </c>
      <c r="D59" s="44">
        <v>4120</v>
      </c>
      <c r="E59" s="44">
        <v>43148</v>
      </c>
      <c r="F59" s="42">
        <f t="shared" si="0"/>
        <v>51616</v>
      </c>
      <c r="G59" s="42">
        <f t="shared" si="1"/>
        <v>34.614198151799243</v>
      </c>
    </row>
    <row r="60" spans="1:7" ht="18" thickBot="1">
      <c r="A60" s="43" t="s">
        <v>353</v>
      </c>
      <c r="B60" s="44">
        <v>0</v>
      </c>
      <c r="C60" s="43">
        <v>0</v>
      </c>
      <c r="D60" s="43">
        <v>0</v>
      </c>
      <c r="E60" s="44">
        <v>0</v>
      </c>
      <c r="F60" s="42">
        <f t="shared" si="0"/>
        <v>0</v>
      </c>
      <c r="G60" s="42">
        <f t="shared" si="1"/>
        <v>0</v>
      </c>
    </row>
    <row r="61" spans="1:7" ht="18" thickBot="1">
      <c r="A61" s="45" t="s">
        <v>354</v>
      </c>
      <c r="B61" s="45">
        <v>0</v>
      </c>
      <c r="C61" s="45">
        <v>0</v>
      </c>
      <c r="D61" s="45">
        <v>0</v>
      </c>
      <c r="E61" s="45">
        <v>0</v>
      </c>
      <c r="F61" s="42">
        <f t="shared" si="0"/>
        <v>0</v>
      </c>
      <c r="G61" s="42">
        <f t="shared" si="1"/>
        <v>0</v>
      </c>
    </row>
    <row r="62" spans="1:7" ht="18" thickBot="1">
      <c r="A62" s="46" t="s">
        <v>355</v>
      </c>
      <c r="B62" s="47">
        <f>SUM(B54:B61)</f>
        <v>14967</v>
      </c>
      <c r="C62" s="47">
        <f t="shared" ref="C62:G62" si="2">SUM(C54:C61)</f>
        <v>9872</v>
      </c>
      <c r="D62" s="47">
        <f t="shared" si="2"/>
        <v>16060</v>
      </c>
      <c r="E62" s="47">
        <f t="shared" si="2"/>
        <v>123186</v>
      </c>
      <c r="F62" s="47">
        <f t="shared" si="2"/>
        <v>149118</v>
      </c>
      <c r="G62" s="47">
        <f t="shared" si="2"/>
        <v>99.999999999999986</v>
      </c>
    </row>
  </sheetData>
  <mergeCells count="4">
    <mergeCell ref="G52:G53"/>
    <mergeCell ref="A52:A53"/>
    <mergeCell ref="B52:B53"/>
    <mergeCell ref="C52:F5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H49"/>
  <sheetViews>
    <sheetView workbookViewId="0">
      <selection activeCell="H52" sqref="H52"/>
    </sheetView>
  </sheetViews>
  <sheetFormatPr baseColWidth="10" defaultRowHeight="14.4"/>
  <cols>
    <col min="1" max="1" width="28.88671875" customWidth="1"/>
    <col min="2" max="2" width="17.5546875" customWidth="1"/>
    <col min="4" max="4" width="13.6640625" customWidth="1"/>
    <col min="6" max="6" width="17" customWidth="1"/>
    <col min="7" max="7" width="13.88671875" customWidth="1"/>
    <col min="8" max="8" width="22.88671875" customWidth="1"/>
  </cols>
  <sheetData>
    <row r="20" spans="1:2">
      <c r="A20" s="134"/>
      <c r="B20" s="134"/>
    </row>
    <row r="21" spans="1:2">
      <c r="A21" s="134"/>
      <c r="B21" s="134"/>
    </row>
    <row r="22" spans="1:2">
      <c r="A22" s="37" t="s">
        <v>53</v>
      </c>
      <c r="B22" s="37" t="s">
        <v>26</v>
      </c>
    </row>
    <row r="23" spans="1:2">
      <c r="A23" s="2" t="s">
        <v>942</v>
      </c>
      <c r="B23" s="1">
        <v>26</v>
      </c>
    </row>
    <row r="24" spans="1:2">
      <c r="A24" s="2" t="s">
        <v>335</v>
      </c>
      <c r="B24" s="1">
        <v>33958</v>
      </c>
    </row>
    <row r="25" spans="1:2">
      <c r="A25" s="2" t="s">
        <v>336</v>
      </c>
      <c r="B25" s="1">
        <v>4904</v>
      </c>
    </row>
    <row r="26" spans="1:2">
      <c r="A26" s="2" t="s">
        <v>337</v>
      </c>
      <c r="B26" s="1">
        <v>6200</v>
      </c>
    </row>
    <row r="27" spans="1:2">
      <c r="A27" s="2" t="s">
        <v>338</v>
      </c>
      <c r="B27" s="1">
        <v>55496</v>
      </c>
    </row>
    <row r="28" spans="1:2">
      <c r="A28" s="2" t="s">
        <v>339</v>
      </c>
      <c r="B28" s="1">
        <v>41292</v>
      </c>
    </row>
    <row r="29" spans="1:2">
      <c r="A29" s="2" t="s">
        <v>356</v>
      </c>
      <c r="B29" s="1">
        <v>1469</v>
      </c>
    </row>
    <row r="30" spans="1:2">
      <c r="A30" s="2" t="s">
        <v>943</v>
      </c>
      <c r="B30" s="1">
        <v>1</v>
      </c>
    </row>
    <row r="43" spans="1:8" ht="15" thickBot="1"/>
    <row r="44" spans="1:8" ht="18" thickBot="1">
      <c r="A44" s="135" t="s">
        <v>340</v>
      </c>
      <c r="B44" s="135" t="s">
        <v>341</v>
      </c>
      <c r="C44" s="137" t="s">
        <v>342</v>
      </c>
      <c r="D44" s="138"/>
      <c r="E44" s="138"/>
      <c r="F44" s="138"/>
      <c r="G44" s="138"/>
      <c r="H44" s="135" t="s">
        <v>343</v>
      </c>
    </row>
    <row r="45" spans="1:8" ht="35.4" thickBot="1">
      <c r="A45" s="136"/>
      <c r="B45" s="136"/>
      <c r="C45" s="39" t="s">
        <v>357</v>
      </c>
      <c r="D45" s="39" t="s">
        <v>346</v>
      </c>
      <c r="E45" s="39" t="s">
        <v>358</v>
      </c>
      <c r="F45" s="39" t="s">
        <v>359</v>
      </c>
      <c r="G45" s="39" t="s">
        <v>360</v>
      </c>
      <c r="H45" s="136"/>
    </row>
    <row r="46" spans="1:8" ht="18" thickBot="1">
      <c r="A46" s="48" t="s">
        <v>347</v>
      </c>
      <c r="B46" s="49">
        <v>54</v>
      </c>
      <c r="C46" s="41">
        <v>9500</v>
      </c>
      <c r="D46" s="41">
        <v>2963</v>
      </c>
      <c r="E46" s="41">
        <v>1410</v>
      </c>
      <c r="F46" s="41">
        <v>2868</v>
      </c>
      <c r="G46" s="41">
        <f>+SUM(C46:D46)</f>
        <v>12463</v>
      </c>
      <c r="H46" s="41">
        <f>+G46/$G$49*100</f>
        <v>44.447218259629103</v>
      </c>
    </row>
    <row r="47" spans="1:8" ht="18" thickBot="1">
      <c r="A47" s="50" t="s">
        <v>348</v>
      </c>
      <c r="B47" s="49">
        <v>21</v>
      </c>
      <c r="C47" s="43">
        <v>3716</v>
      </c>
      <c r="D47" s="44">
        <v>1691</v>
      </c>
      <c r="E47" s="44">
        <v>1935</v>
      </c>
      <c r="F47" s="44">
        <v>885</v>
      </c>
      <c r="G47" s="41">
        <f t="shared" ref="G47:G48" si="0">+SUM(C47:D47)</f>
        <v>5407</v>
      </c>
      <c r="H47" s="41">
        <f t="shared" ref="H47:H48" si="1">+G47/$G$49*100</f>
        <v>19.283166904422252</v>
      </c>
    </row>
    <row r="48" spans="1:8" ht="18" thickBot="1">
      <c r="A48" s="50" t="s">
        <v>349</v>
      </c>
      <c r="B48" s="49">
        <v>21</v>
      </c>
      <c r="C48" s="43">
        <v>8147</v>
      </c>
      <c r="D48" s="44">
        <v>2023</v>
      </c>
      <c r="E48" s="44">
        <v>171</v>
      </c>
      <c r="F48" s="44">
        <v>81</v>
      </c>
      <c r="G48" s="41">
        <f t="shared" si="0"/>
        <v>10170</v>
      </c>
      <c r="H48" s="41">
        <f t="shared" si="1"/>
        <v>36.269614835948644</v>
      </c>
    </row>
    <row r="49" spans="1:8" ht="18" thickBot="1">
      <c r="A49" s="46" t="s">
        <v>355</v>
      </c>
      <c r="B49" s="47">
        <f>SUM(B46:B48)</f>
        <v>96</v>
      </c>
      <c r="C49" s="47">
        <f t="shared" ref="C49:G49" si="2">SUM(C46:C48)</f>
        <v>21363</v>
      </c>
      <c r="D49" s="47">
        <f t="shared" si="2"/>
        <v>6677</v>
      </c>
      <c r="E49" s="47">
        <f t="shared" si="2"/>
        <v>3516</v>
      </c>
      <c r="F49" s="47">
        <f t="shared" si="2"/>
        <v>3834</v>
      </c>
      <c r="G49" s="47">
        <f t="shared" si="2"/>
        <v>28040</v>
      </c>
      <c r="H49" s="47">
        <f>+SUM(H46:H48)</f>
        <v>100</v>
      </c>
    </row>
  </sheetData>
  <mergeCells count="6">
    <mergeCell ref="A20:B20"/>
    <mergeCell ref="A21:B21"/>
    <mergeCell ref="A44:A45"/>
    <mergeCell ref="B44:B45"/>
    <mergeCell ref="C44:G44"/>
    <mergeCell ref="H44:H4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7:I71"/>
  <sheetViews>
    <sheetView workbookViewId="0">
      <selection activeCell="I60" sqref="I60"/>
    </sheetView>
  </sheetViews>
  <sheetFormatPr baseColWidth="10" defaultRowHeight="14.4"/>
  <cols>
    <col min="1" max="1" width="52.88671875" bestFit="1" customWidth="1"/>
  </cols>
  <sheetData>
    <row r="17" spans="1:2">
      <c r="A17" s="134"/>
      <c r="B17" s="134"/>
    </row>
    <row r="18" spans="1:2">
      <c r="A18" s="37" t="s">
        <v>53</v>
      </c>
      <c r="B18" s="37" t="s">
        <v>26</v>
      </c>
    </row>
    <row r="19" spans="1:2">
      <c r="A19" s="51" t="s">
        <v>235</v>
      </c>
      <c r="B19" s="1">
        <v>128</v>
      </c>
    </row>
    <row r="20" spans="1:2">
      <c r="A20" s="51" t="s">
        <v>361</v>
      </c>
      <c r="B20" s="1">
        <v>12</v>
      </c>
    </row>
    <row r="21" spans="1:2">
      <c r="A21" s="51" t="s">
        <v>362</v>
      </c>
      <c r="B21" s="1">
        <v>9</v>
      </c>
    </row>
    <row r="22" spans="1:2">
      <c r="A22" s="51" t="s">
        <v>363</v>
      </c>
      <c r="B22" s="1">
        <v>3</v>
      </c>
    </row>
    <row r="23" spans="1:2">
      <c r="A23" s="51" t="s">
        <v>364</v>
      </c>
      <c r="B23" s="1">
        <v>7</v>
      </c>
    </row>
    <row r="24" spans="1:2">
      <c r="A24" s="51" t="s">
        <v>365</v>
      </c>
      <c r="B24" s="1">
        <v>21</v>
      </c>
    </row>
    <row r="25" spans="1:2">
      <c r="A25" s="51" t="s">
        <v>366</v>
      </c>
      <c r="B25" s="1">
        <v>3</v>
      </c>
    </row>
    <row r="26" spans="1:2">
      <c r="A26" s="51" t="s">
        <v>367</v>
      </c>
      <c r="B26" s="1">
        <v>34</v>
      </c>
    </row>
    <row r="27" spans="1:2">
      <c r="A27" s="51" t="s">
        <v>368</v>
      </c>
      <c r="B27" s="1">
        <v>121225</v>
      </c>
    </row>
    <row r="28" spans="1:2">
      <c r="A28" s="51" t="s">
        <v>369</v>
      </c>
      <c r="B28" s="1">
        <v>1772</v>
      </c>
    </row>
    <row r="29" spans="1:2">
      <c r="A29" s="51" t="s">
        <v>370</v>
      </c>
      <c r="B29" s="1">
        <v>18</v>
      </c>
    </row>
    <row r="30" spans="1:2">
      <c r="A30" s="51" t="s">
        <v>944</v>
      </c>
      <c r="B30" s="1">
        <v>6</v>
      </c>
    </row>
    <row r="31" spans="1:2">
      <c r="A31" s="51" t="s">
        <v>371</v>
      </c>
      <c r="B31" s="1">
        <v>14</v>
      </c>
    </row>
    <row r="32" spans="1:2">
      <c r="A32" s="51" t="s">
        <v>372</v>
      </c>
      <c r="B32" s="1">
        <v>2</v>
      </c>
    </row>
    <row r="33" spans="1:2">
      <c r="A33" s="51" t="s">
        <v>729</v>
      </c>
      <c r="B33" s="1">
        <v>1</v>
      </c>
    </row>
    <row r="34" spans="1:2">
      <c r="A34" s="51" t="s">
        <v>373</v>
      </c>
      <c r="B34" s="1">
        <v>9440</v>
      </c>
    </row>
    <row r="35" spans="1:2">
      <c r="A35" s="51" t="s">
        <v>374</v>
      </c>
      <c r="B35" s="1">
        <v>2</v>
      </c>
    </row>
    <row r="36" spans="1:2">
      <c r="A36" s="51" t="s">
        <v>375</v>
      </c>
      <c r="B36" s="1">
        <v>7</v>
      </c>
    </row>
    <row r="37" spans="1:2">
      <c r="A37" s="51" t="s">
        <v>335</v>
      </c>
      <c r="B37" s="1">
        <v>95335</v>
      </c>
    </row>
    <row r="38" spans="1:2">
      <c r="A38" s="51" t="s">
        <v>376</v>
      </c>
      <c r="B38" s="1">
        <v>1</v>
      </c>
    </row>
    <row r="39" spans="1:2">
      <c r="A39" s="51" t="s">
        <v>945</v>
      </c>
      <c r="B39" s="1">
        <v>1</v>
      </c>
    </row>
    <row r="40" spans="1:2">
      <c r="A40" s="51" t="s">
        <v>730</v>
      </c>
      <c r="B40" s="1">
        <v>156</v>
      </c>
    </row>
    <row r="41" spans="1:2">
      <c r="A41" s="51" t="s">
        <v>377</v>
      </c>
      <c r="B41" s="1">
        <v>20</v>
      </c>
    </row>
    <row r="42" spans="1:2">
      <c r="A42" s="51" t="s">
        <v>378</v>
      </c>
      <c r="B42" s="1">
        <v>572</v>
      </c>
    </row>
    <row r="43" spans="1:2">
      <c r="A43" s="51" t="s">
        <v>379</v>
      </c>
      <c r="B43" s="1">
        <v>223</v>
      </c>
    </row>
    <row r="44" spans="1:2">
      <c r="A44" s="51" t="s">
        <v>380</v>
      </c>
      <c r="B44" s="1">
        <v>158578</v>
      </c>
    </row>
    <row r="45" spans="1:2">
      <c r="A45" s="51" t="s">
        <v>381</v>
      </c>
      <c r="B45" s="1">
        <v>7283</v>
      </c>
    </row>
    <row r="46" spans="1:2">
      <c r="A46" s="51" t="s">
        <v>382</v>
      </c>
      <c r="B46" s="1">
        <v>48</v>
      </c>
    </row>
    <row r="47" spans="1:2">
      <c r="A47" s="51" t="s">
        <v>946</v>
      </c>
      <c r="B47" s="1">
        <v>0</v>
      </c>
    </row>
    <row r="48" spans="1:2">
      <c r="A48" s="51" t="s">
        <v>383</v>
      </c>
      <c r="B48" s="1">
        <v>56</v>
      </c>
    </row>
    <row r="49" spans="1:9">
      <c r="A49" t="s">
        <v>731</v>
      </c>
      <c r="B49" s="1">
        <v>1</v>
      </c>
    </row>
    <row r="50" spans="1:9">
      <c r="A50" t="s">
        <v>384</v>
      </c>
      <c r="B50" s="1">
        <v>128</v>
      </c>
    </row>
    <row r="51" spans="1:9">
      <c r="A51" t="s">
        <v>385</v>
      </c>
      <c r="B51" s="1">
        <v>319</v>
      </c>
    </row>
    <row r="52" spans="1:9">
      <c r="A52" t="s">
        <v>386</v>
      </c>
      <c r="B52" s="1">
        <v>263</v>
      </c>
    </row>
    <row r="53" spans="1:9">
      <c r="A53" t="s">
        <v>387</v>
      </c>
      <c r="B53" s="1">
        <v>16</v>
      </c>
    </row>
    <row r="54" spans="1:9">
      <c r="A54" t="s">
        <v>388</v>
      </c>
      <c r="B54" s="1">
        <v>54</v>
      </c>
    </row>
    <row r="55" spans="1:9">
      <c r="A55" t="s">
        <v>732</v>
      </c>
      <c r="B55" s="1">
        <v>0</v>
      </c>
    </row>
    <row r="56" spans="1:9">
      <c r="A56" t="s">
        <v>389</v>
      </c>
      <c r="B56" s="1">
        <v>57</v>
      </c>
    </row>
    <row r="57" spans="1:9">
      <c r="A57" t="s">
        <v>390</v>
      </c>
      <c r="B57" s="1">
        <v>2</v>
      </c>
    </row>
    <row r="58" spans="1:9">
      <c r="A58" t="s">
        <v>947</v>
      </c>
      <c r="B58" s="1">
        <v>2</v>
      </c>
    </row>
    <row r="59" spans="1:9">
      <c r="A59" t="s">
        <v>391</v>
      </c>
      <c r="B59" s="1">
        <v>45158</v>
      </c>
    </row>
    <row r="63" spans="1:9" ht="15" thickBot="1"/>
    <row r="64" spans="1:9" ht="16.2" customHeight="1" thickBot="1">
      <c r="A64" s="143" t="s">
        <v>340</v>
      </c>
      <c r="B64" s="140" t="s">
        <v>392</v>
      </c>
      <c r="C64" s="145" t="s">
        <v>393</v>
      </c>
      <c r="D64" s="140" t="s">
        <v>394</v>
      </c>
      <c r="E64" s="140" t="s">
        <v>395</v>
      </c>
      <c r="F64" s="140" t="s">
        <v>396</v>
      </c>
      <c r="G64" s="142" t="s">
        <v>260</v>
      </c>
      <c r="H64" s="142"/>
      <c r="I64" s="140" t="s">
        <v>397</v>
      </c>
    </row>
    <row r="65" spans="1:9" ht="31.8" thickBot="1">
      <c r="A65" s="144"/>
      <c r="B65" s="141"/>
      <c r="C65" s="146"/>
      <c r="D65" s="141"/>
      <c r="E65" s="141"/>
      <c r="F65" s="141"/>
      <c r="G65" s="90" t="s">
        <v>358</v>
      </c>
      <c r="H65" s="91" t="s">
        <v>359</v>
      </c>
      <c r="I65" s="141"/>
    </row>
    <row r="66" spans="1:9" ht="15.6">
      <c r="A66" s="52" t="s">
        <v>347</v>
      </c>
      <c r="B66" s="53">
        <v>120</v>
      </c>
      <c r="C66" s="53">
        <v>84</v>
      </c>
      <c r="D66" s="53">
        <v>87</v>
      </c>
      <c r="E66" s="53">
        <f>+SUM(C66:D66)</f>
        <v>171</v>
      </c>
      <c r="F66" s="53">
        <v>15</v>
      </c>
      <c r="G66" s="53">
        <v>0</v>
      </c>
      <c r="H66" s="53">
        <v>6</v>
      </c>
      <c r="I66" s="54">
        <f>+E66/$E$71*100</f>
        <v>21.59090909090909</v>
      </c>
    </row>
    <row r="67" spans="1:9" ht="15.6">
      <c r="A67" s="52" t="s">
        <v>348</v>
      </c>
      <c r="B67" s="52">
        <v>30</v>
      </c>
      <c r="C67" s="52">
        <v>69</v>
      </c>
      <c r="D67" s="52">
        <v>75</v>
      </c>
      <c r="E67" s="53">
        <f t="shared" ref="E67:E70" si="0">+SUM(C67:D67)</f>
        <v>144</v>
      </c>
      <c r="F67" s="52">
        <v>9</v>
      </c>
      <c r="G67" s="52">
        <v>0</v>
      </c>
      <c r="H67" s="52">
        <v>33</v>
      </c>
      <c r="I67" s="54">
        <f t="shared" ref="I67:I70" si="1">+E67/$E$71*100</f>
        <v>18.181818181818183</v>
      </c>
    </row>
    <row r="68" spans="1:9" ht="15.6">
      <c r="A68" s="52" t="s">
        <v>351</v>
      </c>
      <c r="B68" s="55">
        <v>0</v>
      </c>
      <c r="C68" s="55">
        <v>99</v>
      </c>
      <c r="D68" s="55">
        <v>99</v>
      </c>
      <c r="E68" s="53">
        <f t="shared" si="0"/>
        <v>198</v>
      </c>
      <c r="F68" s="55">
        <v>6</v>
      </c>
      <c r="G68" s="55">
        <v>0</v>
      </c>
      <c r="H68" s="55">
        <v>18</v>
      </c>
      <c r="I68" s="54">
        <f t="shared" si="1"/>
        <v>25</v>
      </c>
    </row>
    <row r="69" spans="1:9" ht="15.6">
      <c r="A69" s="52" t="s">
        <v>353</v>
      </c>
      <c r="B69" s="56">
        <v>48</v>
      </c>
      <c r="C69" s="56">
        <v>21</v>
      </c>
      <c r="D69" s="56">
        <v>0</v>
      </c>
      <c r="E69" s="53">
        <f t="shared" si="0"/>
        <v>21</v>
      </c>
      <c r="F69" s="56">
        <v>3</v>
      </c>
      <c r="G69" s="56">
        <v>0</v>
      </c>
      <c r="H69" s="56">
        <v>21</v>
      </c>
      <c r="I69" s="54">
        <f t="shared" si="1"/>
        <v>2.6515151515151514</v>
      </c>
    </row>
    <row r="70" spans="1:9" ht="15.6">
      <c r="A70" s="181" t="s">
        <v>948</v>
      </c>
      <c r="B70" s="181">
        <v>0</v>
      </c>
      <c r="C70" s="181">
        <v>129</v>
      </c>
      <c r="D70" s="181">
        <v>129</v>
      </c>
      <c r="E70" s="53">
        <f t="shared" si="0"/>
        <v>258</v>
      </c>
      <c r="F70" s="181">
        <v>105</v>
      </c>
      <c r="G70" s="181">
        <v>0</v>
      </c>
      <c r="H70" s="181">
        <v>0</v>
      </c>
      <c r="I70" s="54">
        <f t="shared" si="1"/>
        <v>32.575757575757578</v>
      </c>
    </row>
    <row r="71" spans="1:9" ht="16.2" thickBot="1">
      <c r="A71" s="92" t="s">
        <v>103</v>
      </c>
      <c r="B71" s="93">
        <f>SUM(B66:B70)</f>
        <v>198</v>
      </c>
      <c r="C71" s="93">
        <f t="shared" ref="C71:H71" si="2">SUM(C66:C70)</f>
        <v>402</v>
      </c>
      <c r="D71" s="93">
        <f t="shared" si="2"/>
        <v>390</v>
      </c>
      <c r="E71" s="93">
        <f t="shared" si="2"/>
        <v>792</v>
      </c>
      <c r="F71" s="93">
        <f t="shared" si="2"/>
        <v>138</v>
      </c>
      <c r="G71" s="93">
        <f t="shared" si="2"/>
        <v>0</v>
      </c>
      <c r="H71" s="93">
        <f t="shared" si="2"/>
        <v>78</v>
      </c>
      <c r="I71" s="182">
        <f>SUM(I66:I70)</f>
        <v>100.00000000000001</v>
      </c>
    </row>
  </sheetData>
  <mergeCells count="9">
    <mergeCell ref="F64:F65"/>
    <mergeCell ref="G64:H64"/>
    <mergeCell ref="I64:I65"/>
    <mergeCell ref="A17:B17"/>
    <mergeCell ref="A64:A65"/>
    <mergeCell ref="B64:B65"/>
    <mergeCell ref="C64:C65"/>
    <mergeCell ref="D64:D65"/>
    <mergeCell ref="E64:E6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H47"/>
  <sheetViews>
    <sheetView workbookViewId="0">
      <selection activeCell="I46" sqref="I46"/>
    </sheetView>
  </sheetViews>
  <sheetFormatPr baseColWidth="10" defaultRowHeight="14.4"/>
  <sheetData>
    <row r="21" spans="1:2">
      <c r="A21" t="s">
        <v>53</v>
      </c>
      <c r="B21" s="1" t="s">
        <v>26</v>
      </c>
    </row>
    <row r="22" spans="1:2">
      <c r="A22" s="2" t="s">
        <v>733</v>
      </c>
      <c r="B22" s="1">
        <v>16</v>
      </c>
    </row>
    <row r="23" spans="1:2">
      <c r="A23" s="2" t="s">
        <v>398</v>
      </c>
      <c r="B23" s="1">
        <v>67929</v>
      </c>
    </row>
    <row r="24" spans="1:2">
      <c r="A24" s="2" t="s">
        <v>399</v>
      </c>
      <c r="B24" s="1">
        <v>4928</v>
      </c>
    </row>
    <row r="25" spans="1:2">
      <c r="A25" s="2" t="s">
        <v>400</v>
      </c>
      <c r="B25" s="1">
        <v>8110</v>
      </c>
    </row>
    <row r="26" spans="1:2">
      <c r="A26" s="2" t="s">
        <v>401</v>
      </c>
      <c r="B26" s="1">
        <v>110292</v>
      </c>
    </row>
    <row r="27" spans="1:2">
      <c r="A27" s="2" t="s">
        <v>402</v>
      </c>
      <c r="B27" s="1">
        <v>47359</v>
      </c>
    </row>
    <row r="28" spans="1:2">
      <c r="A28" s="2" t="s">
        <v>403</v>
      </c>
      <c r="B28" s="1">
        <v>24</v>
      </c>
    </row>
    <row r="29" spans="1:2">
      <c r="A29" s="2" t="s">
        <v>404</v>
      </c>
      <c r="B29" s="1">
        <v>2</v>
      </c>
    </row>
    <row r="30" spans="1:2">
      <c r="A30" s="2" t="s">
        <v>940</v>
      </c>
      <c r="B30" s="1">
        <v>3</v>
      </c>
    </row>
    <row r="31" spans="1:2">
      <c r="A31" s="2" t="s">
        <v>405</v>
      </c>
      <c r="B31" s="1">
        <v>5</v>
      </c>
    </row>
    <row r="32" spans="1:2">
      <c r="A32" s="2" t="s">
        <v>406</v>
      </c>
      <c r="B32" s="1">
        <v>206</v>
      </c>
    </row>
    <row r="33" spans="1:8">
      <c r="A33" s="2" t="s">
        <v>407</v>
      </c>
      <c r="B33" s="1">
        <v>1317</v>
      </c>
    </row>
    <row r="34" spans="1:8">
      <c r="A34" s="2" t="s">
        <v>408</v>
      </c>
      <c r="B34" s="1">
        <v>1366</v>
      </c>
    </row>
    <row r="35" spans="1:8">
      <c r="A35" s="2" t="s">
        <v>724</v>
      </c>
      <c r="B35" s="1">
        <v>0</v>
      </c>
    </row>
    <row r="36" spans="1:8">
      <c r="A36" s="2" t="s">
        <v>409</v>
      </c>
      <c r="B36" s="1">
        <v>132</v>
      </c>
    </row>
    <row r="37" spans="1:8">
      <c r="A37" s="2" t="s">
        <v>410</v>
      </c>
      <c r="B37" s="1">
        <v>6</v>
      </c>
    </row>
    <row r="38" spans="1:8">
      <c r="A38" s="2" t="s">
        <v>949</v>
      </c>
      <c r="B38" s="1">
        <v>51</v>
      </c>
    </row>
    <row r="39" spans="1:8">
      <c r="B39" s="1"/>
    </row>
    <row r="40" spans="1:8" ht="15" thickBot="1">
      <c r="B40" s="1"/>
    </row>
    <row r="41" spans="1:8" ht="18" thickBot="1">
      <c r="A41" s="147" t="s">
        <v>411</v>
      </c>
      <c r="B41" s="147" t="s">
        <v>396</v>
      </c>
      <c r="C41" s="149" t="s">
        <v>342</v>
      </c>
      <c r="D41" s="150"/>
      <c r="E41" s="151"/>
      <c r="F41" s="147" t="s">
        <v>412</v>
      </c>
      <c r="G41" s="147" t="s">
        <v>359</v>
      </c>
      <c r="H41" s="147" t="s">
        <v>343</v>
      </c>
    </row>
    <row r="42" spans="1:8" ht="52.8" thickBot="1">
      <c r="A42" s="148"/>
      <c r="B42" s="148"/>
      <c r="C42" s="57" t="s">
        <v>357</v>
      </c>
      <c r="D42" s="57" t="s">
        <v>346</v>
      </c>
      <c r="E42" s="58" t="s">
        <v>413</v>
      </c>
      <c r="F42" s="148"/>
      <c r="G42" s="152"/>
      <c r="H42" s="148"/>
    </row>
    <row r="43" spans="1:8" ht="15" thickBot="1">
      <c r="A43" s="59" t="s">
        <v>347</v>
      </c>
      <c r="B43" s="59">
        <v>124</v>
      </c>
      <c r="C43" s="59">
        <v>403</v>
      </c>
      <c r="D43" s="60">
        <v>2341</v>
      </c>
      <c r="E43" s="61">
        <f>SUM(B43:D43)</f>
        <v>2868</v>
      </c>
      <c r="F43" s="59">
        <v>0</v>
      </c>
      <c r="G43" s="62">
        <v>124</v>
      </c>
      <c r="H43" s="63">
        <f>+E43/$E$47*100</f>
        <v>25.44131996806529</v>
      </c>
    </row>
    <row r="44" spans="1:8" ht="15" thickBot="1">
      <c r="A44" s="62" t="s">
        <v>348</v>
      </c>
      <c r="B44" s="62">
        <v>310</v>
      </c>
      <c r="C44" s="62">
        <v>682</v>
      </c>
      <c r="D44" s="61">
        <v>2943</v>
      </c>
      <c r="E44" s="61">
        <f t="shared" ref="E44:E46" si="0">SUM(B44:D44)</f>
        <v>3935</v>
      </c>
      <c r="F44" s="62">
        <v>0</v>
      </c>
      <c r="G44" s="62">
        <v>0</v>
      </c>
      <c r="H44" s="63">
        <f t="shared" ref="H44:H46" si="1">+E44/$E$47*100</f>
        <v>34.906413554510777</v>
      </c>
    </row>
    <row r="45" spans="1:8" ht="15" thickBot="1">
      <c r="A45" s="62" t="s">
        <v>349</v>
      </c>
      <c r="B45" s="62">
        <v>0</v>
      </c>
      <c r="C45" s="62">
        <v>62</v>
      </c>
      <c r="D45" s="62">
        <v>124</v>
      </c>
      <c r="E45" s="61">
        <f t="shared" si="0"/>
        <v>186</v>
      </c>
      <c r="F45" s="62">
        <v>0</v>
      </c>
      <c r="G45" s="62">
        <v>0</v>
      </c>
      <c r="H45" s="63">
        <f t="shared" si="1"/>
        <v>1.6499600816109288</v>
      </c>
    </row>
    <row r="46" spans="1:8" ht="15" thickBot="1">
      <c r="A46" s="62" t="s">
        <v>414</v>
      </c>
      <c r="B46" s="62">
        <v>372</v>
      </c>
      <c r="C46" s="62">
        <v>430</v>
      </c>
      <c r="D46" s="61">
        <v>3482</v>
      </c>
      <c r="E46" s="61">
        <f t="shared" si="0"/>
        <v>4284</v>
      </c>
      <c r="F46" s="62">
        <v>0</v>
      </c>
      <c r="G46" s="62">
        <v>372</v>
      </c>
      <c r="H46" s="63">
        <f t="shared" si="1"/>
        <v>38.002306395813008</v>
      </c>
    </row>
    <row r="47" spans="1:8" ht="29.4" thickBot="1">
      <c r="A47" s="64" t="s">
        <v>355</v>
      </c>
      <c r="B47" s="65">
        <f t="shared" ref="B47:H47" si="2">SUM(B43:B46)</f>
        <v>806</v>
      </c>
      <c r="C47" s="65">
        <f t="shared" si="2"/>
        <v>1577</v>
      </c>
      <c r="D47" s="65">
        <f t="shared" si="2"/>
        <v>8890</v>
      </c>
      <c r="E47" s="65">
        <f t="shared" si="2"/>
        <v>11273</v>
      </c>
      <c r="F47" s="65">
        <f t="shared" si="2"/>
        <v>0</v>
      </c>
      <c r="G47" s="65">
        <f t="shared" si="2"/>
        <v>496</v>
      </c>
      <c r="H47" s="65">
        <f t="shared" si="2"/>
        <v>100</v>
      </c>
    </row>
  </sheetData>
  <mergeCells count="6">
    <mergeCell ref="A41:A42"/>
    <mergeCell ref="B41:B42"/>
    <mergeCell ref="C41:E41"/>
    <mergeCell ref="F41:F42"/>
    <mergeCell ref="G41:G42"/>
    <mergeCell ref="H41:H4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4:C50"/>
  <sheetViews>
    <sheetView workbookViewId="0">
      <selection activeCell="L13" sqref="L13"/>
    </sheetView>
  </sheetViews>
  <sheetFormatPr baseColWidth="10" defaultRowHeight="14.4"/>
  <sheetData>
    <row r="24" spans="2:3">
      <c r="B24" t="s">
        <v>53</v>
      </c>
      <c r="C24" s="1" t="s">
        <v>26</v>
      </c>
    </row>
    <row r="25" spans="2:3">
      <c r="B25" s="2" t="s">
        <v>415</v>
      </c>
      <c r="C25" s="1">
        <v>98</v>
      </c>
    </row>
    <row r="26" spans="2:3">
      <c r="B26" s="2" t="s">
        <v>416</v>
      </c>
      <c r="C26" s="1">
        <v>6050</v>
      </c>
    </row>
    <row r="27" spans="2:3">
      <c r="B27" s="2" t="s">
        <v>950</v>
      </c>
      <c r="C27" s="1">
        <v>144</v>
      </c>
    </row>
    <row r="28" spans="2:3">
      <c r="C28" s="1"/>
    </row>
    <row r="29" spans="2:3">
      <c r="C29" s="1"/>
    </row>
    <row r="30" spans="2:3">
      <c r="C30" s="1"/>
    </row>
    <row r="31" spans="2:3">
      <c r="C31" s="1"/>
    </row>
    <row r="32" spans="2:3">
      <c r="C32" s="1"/>
    </row>
    <row r="33" spans="3:3">
      <c r="C33" s="1"/>
    </row>
    <row r="34" spans="3:3">
      <c r="C34" s="1"/>
    </row>
    <row r="35" spans="3:3">
      <c r="C35" s="1"/>
    </row>
    <row r="36" spans="3:3">
      <c r="C36" s="1"/>
    </row>
    <row r="37" spans="3:3">
      <c r="C37" s="1"/>
    </row>
    <row r="38" spans="3:3">
      <c r="C38" s="1"/>
    </row>
    <row r="39" spans="3:3">
      <c r="C39" s="1"/>
    </row>
    <row r="40" spans="3:3">
      <c r="C40" s="1"/>
    </row>
    <row r="41" spans="3:3">
      <c r="C41" s="1"/>
    </row>
    <row r="42" spans="3:3">
      <c r="C42" s="1"/>
    </row>
    <row r="43" spans="3:3">
      <c r="C43" s="1"/>
    </row>
    <row r="44" spans="3:3">
      <c r="C44" s="1"/>
    </row>
    <row r="45" spans="3:3">
      <c r="C45" s="1"/>
    </row>
    <row r="46" spans="3:3">
      <c r="C46" s="1"/>
    </row>
    <row r="47" spans="3:3">
      <c r="C47" s="1"/>
    </row>
    <row r="48" spans="3:3">
      <c r="C48" s="1"/>
    </row>
    <row r="49" spans="3:3">
      <c r="C49" s="1"/>
    </row>
    <row r="50" spans="3:3">
      <c r="C50" s="1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2:C30"/>
  <sheetViews>
    <sheetView workbookViewId="0">
      <selection activeCell="B23" sqref="B23:C30"/>
    </sheetView>
  </sheetViews>
  <sheetFormatPr baseColWidth="10" defaultRowHeight="14.4"/>
  <sheetData>
    <row r="22" spans="2:3">
      <c r="B22" t="s">
        <v>53</v>
      </c>
      <c r="C22" t="s">
        <v>26</v>
      </c>
    </row>
    <row r="23" spans="2:3">
      <c r="B23" s="2" t="s">
        <v>417</v>
      </c>
      <c r="C23" s="3">
        <v>1</v>
      </c>
    </row>
    <row r="24" spans="2:3">
      <c r="B24" s="2" t="s">
        <v>281</v>
      </c>
      <c r="C24" s="3">
        <v>1</v>
      </c>
    </row>
    <row r="25" spans="2:3">
      <c r="B25" s="2" t="s">
        <v>734</v>
      </c>
      <c r="C25" s="3">
        <v>3</v>
      </c>
    </row>
    <row r="26" spans="2:3">
      <c r="B26" s="2" t="s">
        <v>735</v>
      </c>
      <c r="C26" s="3">
        <v>5</v>
      </c>
    </row>
    <row r="27" spans="2:3">
      <c r="B27" s="2" t="s">
        <v>951</v>
      </c>
      <c r="C27" s="3">
        <v>1</v>
      </c>
    </row>
    <row r="28" spans="2:3">
      <c r="B28" s="2" t="s">
        <v>952</v>
      </c>
      <c r="C28" s="3">
        <v>3</v>
      </c>
    </row>
    <row r="29" spans="2:3">
      <c r="B29" s="2" t="s">
        <v>953</v>
      </c>
      <c r="C29" s="3">
        <v>3</v>
      </c>
    </row>
    <row r="30" spans="2:3">
      <c r="B30" s="2" t="s">
        <v>954</v>
      </c>
      <c r="C30" s="3">
        <v>1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U47"/>
  <sheetViews>
    <sheetView zoomScale="55" zoomScaleNormal="55" workbookViewId="0">
      <selection activeCell="K21" sqref="K21"/>
    </sheetView>
  </sheetViews>
  <sheetFormatPr baseColWidth="10" defaultRowHeight="14.4"/>
  <cols>
    <col min="2" max="2" width="22.44140625" customWidth="1"/>
  </cols>
  <sheetData>
    <row r="22" spans="1:21" ht="15.6" customHeight="1"/>
    <row r="24" spans="1:21" ht="15.6" customHeight="1"/>
    <row r="26" spans="1:21" ht="15.6" customHeight="1"/>
    <row r="27" spans="1:21" ht="15" thickBot="1"/>
    <row r="28" spans="1:21" ht="18.600000000000001" thickBot="1">
      <c r="A28" s="157" t="s">
        <v>418</v>
      </c>
      <c r="B28" s="158"/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9"/>
    </row>
    <row r="29" spans="1:21" ht="16.2" thickTop="1">
      <c r="A29" s="160" t="s">
        <v>419</v>
      </c>
      <c r="B29" s="162" t="s">
        <v>420</v>
      </c>
      <c r="C29" s="164" t="s">
        <v>347</v>
      </c>
      <c r="D29" s="165"/>
      <c r="E29" s="166"/>
      <c r="F29" s="164" t="s">
        <v>348</v>
      </c>
      <c r="G29" s="165"/>
      <c r="H29" s="166"/>
      <c r="I29" s="164" t="s">
        <v>349</v>
      </c>
      <c r="J29" s="165"/>
      <c r="K29" s="166"/>
      <c r="L29" s="164" t="s">
        <v>421</v>
      </c>
      <c r="M29" s="165"/>
      <c r="N29" s="166"/>
      <c r="O29" s="164" t="s">
        <v>422</v>
      </c>
      <c r="P29" s="165"/>
      <c r="Q29" s="166"/>
      <c r="R29" s="164" t="s">
        <v>423</v>
      </c>
      <c r="S29" s="165"/>
      <c r="T29" s="165"/>
      <c r="U29" s="167" t="s">
        <v>424</v>
      </c>
    </row>
    <row r="30" spans="1:21" ht="15.6">
      <c r="A30" s="161"/>
      <c r="B30" s="163"/>
      <c r="C30" s="94" t="s">
        <v>425</v>
      </c>
      <c r="D30" s="94" t="s">
        <v>426</v>
      </c>
      <c r="E30" s="95" t="s">
        <v>427</v>
      </c>
      <c r="F30" s="96" t="s">
        <v>428</v>
      </c>
      <c r="G30" s="96" t="s">
        <v>426</v>
      </c>
      <c r="H30" s="95" t="s">
        <v>427</v>
      </c>
      <c r="I30" s="96" t="s">
        <v>425</v>
      </c>
      <c r="J30" s="96" t="s">
        <v>426</v>
      </c>
      <c r="K30" s="95" t="s">
        <v>427</v>
      </c>
      <c r="L30" s="96" t="s">
        <v>425</v>
      </c>
      <c r="M30" s="96" t="s">
        <v>426</v>
      </c>
      <c r="N30" s="95" t="s">
        <v>427</v>
      </c>
      <c r="O30" s="96" t="s">
        <v>425</v>
      </c>
      <c r="P30" s="96" t="s">
        <v>426</v>
      </c>
      <c r="Q30" s="95" t="s">
        <v>427</v>
      </c>
      <c r="R30" s="96" t="s">
        <v>425</v>
      </c>
      <c r="S30" s="96" t="s">
        <v>426</v>
      </c>
      <c r="T30" s="97" t="s">
        <v>427</v>
      </c>
      <c r="U30" s="168"/>
    </row>
    <row r="31" spans="1:21" ht="15.6">
      <c r="A31" s="153" t="s">
        <v>429</v>
      </c>
      <c r="B31" s="98" t="s">
        <v>430</v>
      </c>
      <c r="C31" s="99">
        <v>13</v>
      </c>
      <c r="D31" s="99">
        <v>2</v>
      </c>
      <c r="E31" s="100">
        <f>SUM(C31:D31)</f>
        <v>15</v>
      </c>
      <c r="F31" s="101">
        <v>10</v>
      </c>
      <c r="G31" s="101">
        <v>0</v>
      </c>
      <c r="H31" s="100">
        <f>SUM(F31:G31)</f>
        <v>10</v>
      </c>
      <c r="I31" s="101">
        <v>21</v>
      </c>
      <c r="J31" s="101">
        <v>0</v>
      </c>
      <c r="K31" s="100">
        <f>SUM(I31:J31)</f>
        <v>21</v>
      </c>
      <c r="L31" s="101">
        <v>4</v>
      </c>
      <c r="M31" s="101">
        <v>1</v>
      </c>
      <c r="N31" s="100">
        <f>SUM(L31:M31)</f>
        <v>5</v>
      </c>
      <c r="O31" s="101">
        <v>4</v>
      </c>
      <c r="P31" s="101">
        <v>0</v>
      </c>
      <c r="Q31" s="100">
        <f>SUM(O31:P31)</f>
        <v>4</v>
      </c>
      <c r="R31" s="101">
        <v>37</v>
      </c>
      <c r="S31" s="101">
        <v>25</v>
      </c>
      <c r="T31" s="102">
        <f>SUM(R31:S31)</f>
        <v>62</v>
      </c>
      <c r="U31" s="103">
        <f>SUM(E31,H31,K31,N31,Q31,T31)</f>
        <v>117</v>
      </c>
    </row>
    <row r="32" spans="1:21" ht="14.4" customHeight="1">
      <c r="A32" s="153"/>
      <c r="B32" s="98" t="s">
        <v>431</v>
      </c>
      <c r="C32" s="99">
        <v>2</v>
      </c>
      <c r="D32" s="99">
        <v>0</v>
      </c>
      <c r="E32" s="100">
        <f t="shared" ref="E32:E39" si="0">SUM(C32:D32)</f>
        <v>2</v>
      </c>
      <c r="F32" s="101">
        <v>3</v>
      </c>
      <c r="G32" s="101">
        <v>0</v>
      </c>
      <c r="H32" s="100">
        <f t="shared" ref="H32:H39" si="1">SUM(F32:G32)</f>
        <v>3</v>
      </c>
      <c r="I32" s="101">
        <v>2</v>
      </c>
      <c r="J32" s="101">
        <v>0</v>
      </c>
      <c r="K32" s="100">
        <f t="shared" ref="K32:K39" si="2">SUM(I32:J32)</f>
        <v>2</v>
      </c>
      <c r="L32" s="101">
        <v>1</v>
      </c>
      <c r="M32" s="101">
        <v>1</v>
      </c>
      <c r="N32" s="100">
        <f t="shared" ref="N32:N39" si="3">SUM(L32:M32)</f>
        <v>2</v>
      </c>
      <c r="O32" s="101">
        <v>3</v>
      </c>
      <c r="P32" s="101">
        <v>1</v>
      </c>
      <c r="Q32" s="100">
        <f t="shared" ref="Q32:Q39" si="4">SUM(O32:P32)</f>
        <v>4</v>
      </c>
      <c r="R32" s="101">
        <v>12</v>
      </c>
      <c r="S32" s="101">
        <v>16</v>
      </c>
      <c r="T32" s="102">
        <f t="shared" ref="T32:T39" si="5">SUM(R32:S32)</f>
        <v>28</v>
      </c>
      <c r="U32" s="104">
        <f t="shared" ref="U32:U39" si="6">SUM(E32,H32,K32,N32,Q32,T32)</f>
        <v>41</v>
      </c>
    </row>
    <row r="33" spans="1:21" ht="15" customHeight="1">
      <c r="A33" s="153"/>
      <c r="B33" s="98" t="s">
        <v>432</v>
      </c>
      <c r="C33" s="105">
        <v>18</v>
      </c>
      <c r="D33" s="105">
        <v>1</v>
      </c>
      <c r="E33" s="100">
        <f t="shared" si="0"/>
        <v>19</v>
      </c>
      <c r="F33" s="106">
        <v>2</v>
      </c>
      <c r="G33" s="106">
        <v>0</v>
      </c>
      <c r="H33" s="100">
        <f t="shared" si="1"/>
        <v>2</v>
      </c>
      <c r="I33" s="106">
        <v>3</v>
      </c>
      <c r="J33" s="106">
        <v>0</v>
      </c>
      <c r="K33" s="100">
        <f t="shared" si="2"/>
        <v>3</v>
      </c>
      <c r="L33" s="106">
        <v>2</v>
      </c>
      <c r="M33" s="106">
        <v>0</v>
      </c>
      <c r="N33" s="100">
        <f t="shared" si="3"/>
        <v>2</v>
      </c>
      <c r="O33" s="106">
        <v>4</v>
      </c>
      <c r="P33" s="106">
        <v>0</v>
      </c>
      <c r="Q33" s="100">
        <f t="shared" si="4"/>
        <v>4</v>
      </c>
      <c r="R33" s="106">
        <v>0</v>
      </c>
      <c r="S33" s="106">
        <v>0</v>
      </c>
      <c r="T33" s="102">
        <f t="shared" si="5"/>
        <v>0</v>
      </c>
      <c r="U33" s="104">
        <f t="shared" si="6"/>
        <v>30</v>
      </c>
    </row>
    <row r="34" spans="1:21" ht="15.6">
      <c r="A34" s="153" t="s">
        <v>433</v>
      </c>
      <c r="B34" s="98" t="s">
        <v>434</v>
      </c>
      <c r="C34" s="99">
        <v>188</v>
      </c>
      <c r="D34" s="99">
        <v>50</v>
      </c>
      <c r="E34" s="100">
        <f t="shared" si="0"/>
        <v>238</v>
      </c>
      <c r="F34" s="101">
        <v>0</v>
      </c>
      <c r="G34" s="101">
        <v>0</v>
      </c>
      <c r="H34" s="100">
        <f t="shared" si="1"/>
        <v>0</v>
      </c>
      <c r="I34" s="101">
        <v>0</v>
      </c>
      <c r="J34" s="101">
        <v>0</v>
      </c>
      <c r="K34" s="100">
        <f t="shared" si="2"/>
        <v>0</v>
      </c>
      <c r="L34" s="101">
        <v>0</v>
      </c>
      <c r="M34" s="101">
        <v>0</v>
      </c>
      <c r="N34" s="100">
        <f t="shared" si="3"/>
        <v>0</v>
      </c>
      <c r="O34" s="101">
        <v>0</v>
      </c>
      <c r="P34" s="101">
        <v>0</v>
      </c>
      <c r="Q34" s="100">
        <f t="shared" si="4"/>
        <v>0</v>
      </c>
      <c r="R34" s="101">
        <v>0</v>
      </c>
      <c r="S34" s="101">
        <v>0</v>
      </c>
      <c r="T34" s="102">
        <f t="shared" si="5"/>
        <v>0</v>
      </c>
      <c r="U34" s="104">
        <f t="shared" si="6"/>
        <v>238</v>
      </c>
    </row>
    <row r="35" spans="1:21" ht="15.6">
      <c r="A35" s="153"/>
      <c r="B35" s="98" t="s">
        <v>435</v>
      </c>
      <c r="C35" s="99">
        <v>21</v>
      </c>
      <c r="D35" s="99">
        <v>1</v>
      </c>
      <c r="E35" s="100">
        <f t="shared" si="0"/>
        <v>22</v>
      </c>
      <c r="F35" s="101">
        <v>0</v>
      </c>
      <c r="G35" s="101">
        <v>0</v>
      </c>
      <c r="H35" s="100">
        <f t="shared" si="1"/>
        <v>0</v>
      </c>
      <c r="I35" s="101">
        <v>0</v>
      </c>
      <c r="J35" s="101">
        <v>0</v>
      </c>
      <c r="K35" s="100">
        <f t="shared" si="2"/>
        <v>0</v>
      </c>
      <c r="L35" s="101">
        <v>0</v>
      </c>
      <c r="M35" s="101">
        <v>0</v>
      </c>
      <c r="N35" s="100">
        <f t="shared" si="3"/>
        <v>0</v>
      </c>
      <c r="O35" s="101">
        <v>0</v>
      </c>
      <c r="P35" s="101">
        <v>0</v>
      </c>
      <c r="Q35" s="100">
        <f t="shared" si="4"/>
        <v>0</v>
      </c>
      <c r="R35" s="101">
        <v>0</v>
      </c>
      <c r="S35" s="101">
        <v>0</v>
      </c>
      <c r="T35" s="102">
        <f t="shared" si="5"/>
        <v>0</v>
      </c>
      <c r="U35" s="104">
        <f t="shared" si="6"/>
        <v>22</v>
      </c>
    </row>
    <row r="36" spans="1:21" ht="15.6">
      <c r="A36" s="153" t="s">
        <v>436</v>
      </c>
      <c r="B36" s="98" t="s">
        <v>437</v>
      </c>
      <c r="C36" s="99">
        <v>0</v>
      </c>
      <c r="D36" s="99">
        <v>0</v>
      </c>
      <c r="E36" s="100">
        <f t="shared" si="0"/>
        <v>0</v>
      </c>
      <c r="F36" s="101">
        <v>102</v>
      </c>
      <c r="G36" s="101">
        <v>32</v>
      </c>
      <c r="H36" s="100">
        <f t="shared" si="1"/>
        <v>134</v>
      </c>
      <c r="I36" s="101">
        <v>0</v>
      </c>
      <c r="J36" s="101">
        <v>0</v>
      </c>
      <c r="K36" s="100">
        <f t="shared" si="2"/>
        <v>0</v>
      </c>
      <c r="L36" s="101">
        <v>0</v>
      </c>
      <c r="M36" s="101">
        <v>0</v>
      </c>
      <c r="N36" s="100">
        <f t="shared" si="3"/>
        <v>0</v>
      </c>
      <c r="O36" s="101">
        <v>7</v>
      </c>
      <c r="P36" s="101">
        <v>2</v>
      </c>
      <c r="Q36" s="100">
        <f t="shared" si="4"/>
        <v>9</v>
      </c>
      <c r="R36" s="101">
        <v>0</v>
      </c>
      <c r="S36" s="101">
        <v>0</v>
      </c>
      <c r="T36" s="102">
        <f t="shared" si="5"/>
        <v>0</v>
      </c>
      <c r="U36" s="104">
        <v>143</v>
      </c>
    </row>
    <row r="37" spans="1:21" ht="15.6">
      <c r="A37" s="153"/>
      <c r="B37" s="98" t="s">
        <v>438</v>
      </c>
      <c r="C37" s="99">
        <v>1</v>
      </c>
      <c r="D37" s="99">
        <v>1</v>
      </c>
      <c r="E37" s="100">
        <f t="shared" si="0"/>
        <v>2</v>
      </c>
      <c r="F37" s="101">
        <v>9</v>
      </c>
      <c r="G37" s="101">
        <v>1</v>
      </c>
      <c r="H37" s="100">
        <f t="shared" si="1"/>
        <v>10</v>
      </c>
      <c r="I37" s="101">
        <v>1</v>
      </c>
      <c r="J37" s="101">
        <v>0</v>
      </c>
      <c r="K37" s="100">
        <f t="shared" si="2"/>
        <v>1</v>
      </c>
      <c r="L37" s="101">
        <v>1</v>
      </c>
      <c r="M37" s="101">
        <v>0</v>
      </c>
      <c r="N37" s="100">
        <f t="shared" si="3"/>
        <v>1</v>
      </c>
      <c r="O37" s="101">
        <v>3</v>
      </c>
      <c r="P37" s="101">
        <v>0</v>
      </c>
      <c r="Q37" s="100">
        <f t="shared" si="4"/>
        <v>3</v>
      </c>
      <c r="R37" s="101">
        <v>0</v>
      </c>
      <c r="S37" s="101">
        <v>0</v>
      </c>
      <c r="T37" s="102">
        <f t="shared" si="5"/>
        <v>0</v>
      </c>
      <c r="U37" s="104">
        <f t="shared" si="6"/>
        <v>17</v>
      </c>
    </row>
    <row r="38" spans="1:21" ht="15.6">
      <c r="A38" s="153" t="s">
        <v>439</v>
      </c>
      <c r="B38" s="98" t="s">
        <v>440</v>
      </c>
      <c r="C38" s="99">
        <v>0</v>
      </c>
      <c r="D38" s="99">
        <v>0</v>
      </c>
      <c r="E38" s="100">
        <f t="shared" si="0"/>
        <v>0</v>
      </c>
      <c r="F38" s="101">
        <v>0</v>
      </c>
      <c r="G38" s="101">
        <v>0</v>
      </c>
      <c r="H38" s="100">
        <f t="shared" si="1"/>
        <v>0</v>
      </c>
      <c r="I38" s="101">
        <v>110</v>
      </c>
      <c r="J38" s="101">
        <v>35</v>
      </c>
      <c r="K38" s="100">
        <f>SUM(I38:J38)</f>
        <v>145</v>
      </c>
      <c r="L38" s="101">
        <v>0</v>
      </c>
      <c r="M38" s="101">
        <v>0</v>
      </c>
      <c r="N38" s="100">
        <f t="shared" si="3"/>
        <v>0</v>
      </c>
      <c r="O38" s="101">
        <v>12</v>
      </c>
      <c r="P38" s="101">
        <v>0</v>
      </c>
      <c r="Q38" s="100">
        <f t="shared" si="4"/>
        <v>12</v>
      </c>
      <c r="R38" s="101">
        <v>0</v>
      </c>
      <c r="S38" s="101">
        <v>0</v>
      </c>
      <c r="T38" s="102">
        <f t="shared" si="5"/>
        <v>0</v>
      </c>
      <c r="U38" s="104">
        <f>SUM(E38,H38,K38,N38,Q38,T38)</f>
        <v>157</v>
      </c>
    </row>
    <row r="39" spans="1:21" ht="16.2" thickBot="1">
      <c r="A39" s="154"/>
      <c r="B39" s="107" t="s">
        <v>441</v>
      </c>
      <c r="C39" s="108">
        <v>1</v>
      </c>
      <c r="D39" s="108">
        <v>0</v>
      </c>
      <c r="E39" s="100">
        <f t="shared" si="0"/>
        <v>1</v>
      </c>
      <c r="F39" s="109">
        <v>0</v>
      </c>
      <c r="G39" s="109">
        <v>0</v>
      </c>
      <c r="H39" s="100">
        <f t="shared" si="1"/>
        <v>0</v>
      </c>
      <c r="I39" s="109">
        <v>14</v>
      </c>
      <c r="J39" s="109">
        <v>1</v>
      </c>
      <c r="K39" s="100">
        <f t="shared" si="2"/>
        <v>15</v>
      </c>
      <c r="L39" s="109">
        <v>0</v>
      </c>
      <c r="M39" s="109">
        <v>0</v>
      </c>
      <c r="N39" s="100">
        <f t="shared" si="3"/>
        <v>0</v>
      </c>
      <c r="O39" s="109">
        <v>1</v>
      </c>
      <c r="P39" s="109">
        <v>0</v>
      </c>
      <c r="Q39" s="100">
        <f t="shared" si="4"/>
        <v>1</v>
      </c>
      <c r="R39" s="109">
        <v>0</v>
      </c>
      <c r="S39" s="109">
        <v>0</v>
      </c>
      <c r="T39" s="102">
        <f t="shared" si="5"/>
        <v>0</v>
      </c>
      <c r="U39" s="103">
        <f t="shared" si="6"/>
        <v>17</v>
      </c>
    </row>
    <row r="40" spans="1:21" ht="17.399999999999999" thickBot="1">
      <c r="A40" s="110"/>
      <c r="B40" s="111" t="s">
        <v>424</v>
      </c>
      <c r="C40" s="112">
        <f t="shared" ref="C40:T40" si="7">SUM(C31:C39)</f>
        <v>244</v>
      </c>
      <c r="D40" s="112">
        <f t="shared" si="7"/>
        <v>55</v>
      </c>
      <c r="E40" s="113">
        <f t="shared" si="7"/>
        <v>299</v>
      </c>
      <c r="F40" s="112">
        <f t="shared" si="7"/>
        <v>126</v>
      </c>
      <c r="G40" s="112">
        <f t="shared" si="7"/>
        <v>33</v>
      </c>
      <c r="H40" s="113">
        <f t="shared" si="7"/>
        <v>159</v>
      </c>
      <c r="I40" s="112">
        <f t="shared" si="7"/>
        <v>151</v>
      </c>
      <c r="J40" s="112">
        <f t="shared" si="7"/>
        <v>36</v>
      </c>
      <c r="K40" s="113">
        <f t="shared" si="7"/>
        <v>187</v>
      </c>
      <c r="L40" s="112">
        <f t="shared" si="7"/>
        <v>8</v>
      </c>
      <c r="M40" s="112">
        <f t="shared" si="7"/>
        <v>2</v>
      </c>
      <c r="N40" s="113">
        <f t="shared" si="7"/>
        <v>10</v>
      </c>
      <c r="O40" s="114">
        <f>SUM(O31:O39)</f>
        <v>34</v>
      </c>
      <c r="P40" s="114">
        <f>SUM(P31:P39)</f>
        <v>3</v>
      </c>
      <c r="Q40" s="113">
        <f>SUM(Q31:Q39)</f>
        <v>37</v>
      </c>
      <c r="R40" s="112">
        <f t="shared" si="7"/>
        <v>49</v>
      </c>
      <c r="S40" s="112">
        <f t="shared" si="7"/>
        <v>41</v>
      </c>
      <c r="T40" s="115">
        <f t="shared" si="7"/>
        <v>90</v>
      </c>
      <c r="U40" s="116">
        <f>SUM(U31:U39)</f>
        <v>782</v>
      </c>
    </row>
    <row r="41" spans="1:21">
      <c r="A41" s="117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</row>
    <row r="42" spans="1:21" ht="15" thickBot="1">
      <c r="A42" s="117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</row>
    <row r="43" spans="1:21" ht="15" thickBot="1">
      <c r="A43" s="117"/>
      <c r="B43" s="118" t="s">
        <v>442</v>
      </c>
      <c r="C43" s="119">
        <f>SUM(D40,G40,J40,M40,P40,S40)</f>
        <v>170</v>
      </c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</row>
    <row r="44" spans="1:21">
      <c r="A44" s="117"/>
      <c r="B44" s="120" t="s">
        <v>443</v>
      </c>
      <c r="C44" s="121">
        <f>SUM(C40,F40,I40,L40,O40,R40)</f>
        <v>612</v>
      </c>
      <c r="D44" s="117"/>
      <c r="E44" s="117"/>
      <c r="F44" s="155" t="s">
        <v>444</v>
      </c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6"/>
      <c r="U44" s="169">
        <f>SUM(C45,'[26]Educ_Cont. Graduado_Postgr. '!D66,'[26]Educ_Continua Esc_Especializada'!E106)</f>
        <v>782</v>
      </c>
    </row>
    <row r="45" spans="1:21" ht="15" thickBot="1">
      <c r="A45" s="117"/>
      <c r="B45" s="122" t="s">
        <v>445</v>
      </c>
      <c r="C45" s="123">
        <f>SUM(C43:C44)</f>
        <v>782</v>
      </c>
      <c r="D45" s="117"/>
      <c r="E45" s="117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6"/>
      <c r="U45" s="170"/>
    </row>
    <row r="46" spans="1:21" ht="15.6">
      <c r="A46" s="117"/>
      <c r="B46" s="117"/>
      <c r="C46" s="124"/>
      <c r="D46" s="124"/>
      <c r="E46" s="125"/>
      <c r="F46" s="126"/>
      <c r="G46" s="126"/>
      <c r="H46" s="125"/>
      <c r="I46" s="126"/>
      <c r="J46" s="126"/>
      <c r="K46" s="125"/>
      <c r="L46" s="126"/>
      <c r="M46" s="126"/>
      <c r="N46" s="125"/>
      <c r="O46" s="126"/>
      <c r="P46" s="126"/>
      <c r="Q46" s="125"/>
      <c r="R46" s="126"/>
      <c r="S46" s="126"/>
      <c r="T46" s="125"/>
      <c r="U46" s="117"/>
    </row>
    <row r="47" spans="1:21" ht="15.6">
      <c r="A47" s="117"/>
      <c r="B47" s="117"/>
      <c r="C47" s="124"/>
      <c r="D47" s="124"/>
      <c r="E47" s="125"/>
      <c r="F47" s="126"/>
      <c r="G47" s="126"/>
      <c r="H47" s="125"/>
      <c r="I47" s="126"/>
      <c r="J47" s="126"/>
      <c r="K47" s="125"/>
      <c r="L47" s="126"/>
      <c r="M47" s="126"/>
      <c r="N47" s="125"/>
      <c r="O47" s="126"/>
      <c r="P47" s="126"/>
      <c r="Q47" s="125"/>
      <c r="R47" s="126"/>
      <c r="S47" s="126"/>
      <c r="T47" s="125"/>
      <c r="U47" s="117"/>
    </row>
  </sheetData>
  <mergeCells count="16">
    <mergeCell ref="A34:A35"/>
    <mergeCell ref="A36:A37"/>
    <mergeCell ref="A38:A39"/>
    <mergeCell ref="F44:T45"/>
    <mergeCell ref="U44:U45"/>
    <mergeCell ref="B29:B30"/>
    <mergeCell ref="A28:U28"/>
    <mergeCell ref="A29:A30"/>
    <mergeCell ref="C29:E29"/>
    <mergeCell ref="F29:H29"/>
    <mergeCell ref="I29:K29"/>
    <mergeCell ref="L29:N29"/>
    <mergeCell ref="O29:Q29"/>
    <mergeCell ref="R29:T29"/>
    <mergeCell ref="U29:U30"/>
    <mergeCell ref="A31:A3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7:G88"/>
  <sheetViews>
    <sheetView zoomScale="70" zoomScaleNormal="70" workbookViewId="0">
      <selection activeCell="J39" sqref="J39"/>
    </sheetView>
  </sheetViews>
  <sheetFormatPr baseColWidth="10" defaultRowHeight="14.4"/>
  <sheetData>
    <row r="27" spans="1:7">
      <c r="A27" t="s">
        <v>740</v>
      </c>
      <c r="B27" t="s">
        <v>26</v>
      </c>
    </row>
    <row r="28" spans="1:7">
      <c r="A28" t="s">
        <v>736</v>
      </c>
      <c r="B28">
        <v>1</v>
      </c>
      <c r="F28" t="s">
        <v>740</v>
      </c>
      <c r="G28" t="s">
        <v>26</v>
      </c>
    </row>
    <row r="29" spans="1:7">
      <c r="A29" t="s">
        <v>446</v>
      </c>
      <c r="B29">
        <v>16</v>
      </c>
      <c r="F29" t="s">
        <v>959</v>
      </c>
      <c r="G29">
        <v>67</v>
      </c>
    </row>
    <row r="30" spans="1:7">
      <c r="A30" t="s">
        <v>447</v>
      </c>
      <c r="B30">
        <v>26</v>
      </c>
      <c r="F30" t="s">
        <v>960</v>
      </c>
      <c r="G30">
        <v>29</v>
      </c>
    </row>
    <row r="31" spans="1:7">
      <c r="A31" t="s">
        <v>448</v>
      </c>
      <c r="B31">
        <v>2</v>
      </c>
      <c r="F31" t="s">
        <v>961</v>
      </c>
      <c r="G31">
        <v>11</v>
      </c>
    </row>
    <row r="32" spans="1:7">
      <c r="A32" t="s">
        <v>449</v>
      </c>
      <c r="B32">
        <v>1</v>
      </c>
      <c r="F32" t="s">
        <v>962</v>
      </c>
      <c r="G32">
        <v>11</v>
      </c>
    </row>
    <row r="33" spans="1:7">
      <c r="A33" t="s">
        <v>450</v>
      </c>
      <c r="B33">
        <v>60</v>
      </c>
      <c r="F33" t="s">
        <v>963</v>
      </c>
      <c r="G33">
        <v>29</v>
      </c>
    </row>
    <row r="34" spans="1:7">
      <c r="A34" t="s">
        <v>451</v>
      </c>
      <c r="B34">
        <v>35</v>
      </c>
      <c r="F34" t="s">
        <v>964</v>
      </c>
      <c r="G34">
        <v>35</v>
      </c>
    </row>
    <row r="35" spans="1:7">
      <c r="A35" t="s">
        <v>452</v>
      </c>
      <c r="B35">
        <v>10</v>
      </c>
      <c r="F35" t="s">
        <v>965</v>
      </c>
      <c r="G35">
        <v>5</v>
      </c>
    </row>
    <row r="36" spans="1:7">
      <c r="A36" t="s">
        <v>453</v>
      </c>
      <c r="B36">
        <v>2</v>
      </c>
      <c r="F36" t="s">
        <v>966</v>
      </c>
      <c r="G36">
        <v>8</v>
      </c>
    </row>
    <row r="37" spans="1:7">
      <c r="A37" t="s">
        <v>454</v>
      </c>
      <c r="B37">
        <v>19</v>
      </c>
      <c r="F37" t="s">
        <v>967</v>
      </c>
      <c r="G37">
        <v>1</v>
      </c>
    </row>
    <row r="38" spans="1:7">
      <c r="A38" t="s">
        <v>455</v>
      </c>
      <c r="B38">
        <v>2</v>
      </c>
      <c r="F38" t="s">
        <v>968</v>
      </c>
      <c r="G38">
        <v>2</v>
      </c>
    </row>
    <row r="39" spans="1:7">
      <c r="A39" t="s">
        <v>955</v>
      </c>
      <c r="B39">
        <v>9</v>
      </c>
      <c r="F39" t="s">
        <v>969</v>
      </c>
      <c r="G39">
        <v>13</v>
      </c>
    </row>
    <row r="40" spans="1:7">
      <c r="A40" t="s">
        <v>956</v>
      </c>
      <c r="B40">
        <v>1</v>
      </c>
      <c r="F40" t="s">
        <v>970</v>
      </c>
      <c r="G40">
        <v>45</v>
      </c>
    </row>
    <row r="41" spans="1:7">
      <c r="A41" t="s">
        <v>456</v>
      </c>
      <c r="B41">
        <v>1</v>
      </c>
      <c r="F41" t="s">
        <v>971</v>
      </c>
      <c r="G41">
        <v>18</v>
      </c>
    </row>
    <row r="42" spans="1:7">
      <c r="A42" t="s">
        <v>738</v>
      </c>
      <c r="B42">
        <v>1</v>
      </c>
      <c r="F42" t="s">
        <v>972</v>
      </c>
      <c r="G42">
        <v>45</v>
      </c>
    </row>
    <row r="43" spans="1:7">
      <c r="A43" t="s">
        <v>457</v>
      </c>
      <c r="B43">
        <v>21</v>
      </c>
      <c r="F43" t="s">
        <v>973</v>
      </c>
      <c r="G43">
        <v>6</v>
      </c>
    </row>
    <row r="44" spans="1:7">
      <c r="A44" t="s">
        <v>737</v>
      </c>
      <c r="B44">
        <v>3</v>
      </c>
      <c r="G44">
        <f>SUM(G29:G43)</f>
        <v>325</v>
      </c>
    </row>
    <row r="45" spans="1:7">
      <c r="A45" t="s">
        <v>458</v>
      </c>
      <c r="B45">
        <v>2</v>
      </c>
    </row>
    <row r="46" spans="1:7">
      <c r="A46" t="s">
        <v>739</v>
      </c>
      <c r="B46">
        <v>8</v>
      </c>
    </row>
    <row r="47" spans="1:7">
      <c r="A47" t="s">
        <v>957</v>
      </c>
      <c r="B47">
        <v>1</v>
      </c>
    </row>
    <row r="48" spans="1:7">
      <c r="A48" t="s">
        <v>459</v>
      </c>
      <c r="B48">
        <v>1</v>
      </c>
    </row>
    <row r="49" spans="2:2">
      <c r="B49">
        <f>SUM(B28:B48)</f>
        <v>222</v>
      </c>
    </row>
    <row r="82" spans="1:6">
      <c r="A82" t="s">
        <v>958</v>
      </c>
      <c r="B82" t="s">
        <v>26</v>
      </c>
      <c r="E82" t="s">
        <v>958</v>
      </c>
      <c r="F82" t="s">
        <v>26</v>
      </c>
    </row>
    <row r="83" spans="1:6">
      <c r="A83" t="s">
        <v>24</v>
      </c>
      <c r="B83">
        <v>176</v>
      </c>
      <c r="E83" t="s">
        <v>24</v>
      </c>
      <c r="F83">
        <v>171</v>
      </c>
    </row>
    <row r="84" spans="1:6">
      <c r="A84" t="s">
        <v>25</v>
      </c>
      <c r="B84">
        <v>46</v>
      </c>
      <c r="E84" t="s">
        <v>25</v>
      </c>
      <c r="F84">
        <v>154</v>
      </c>
    </row>
    <row r="85" spans="1:6">
      <c r="B85">
        <f>SUM(B83:B84)</f>
        <v>222</v>
      </c>
      <c r="F85">
        <f>SUM(F83:F84)</f>
        <v>325</v>
      </c>
    </row>
    <row r="87" spans="1:6">
      <c r="A87">
        <v>191</v>
      </c>
      <c r="B87">
        <v>89</v>
      </c>
    </row>
    <row r="88" spans="1:6">
      <c r="A88" s="183" t="e">
        <f>$B88+#REF!+#REF!</f>
        <v>#REF!</v>
      </c>
      <c r="B88" s="184" t="e">
        <f>SUM(#REF!)</f>
        <v>#REF!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4:P238"/>
  <sheetViews>
    <sheetView workbookViewId="0">
      <selection activeCell="A202" sqref="A202:W237"/>
    </sheetView>
  </sheetViews>
  <sheetFormatPr baseColWidth="10" defaultRowHeight="14.4"/>
  <sheetData>
    <row r="24" spans="1:2">
      <c r="A24" t="s">
        <v>53</v>
      </c>
      <c r="B24" t="s">
        <v>26</v>
      </c>
    </row>
    <row r="25" spans="1:2">
      <c r="A25" s="185" t="s">
        <v>466</v>
      </c>
      <c r="B25" s="186">
        <v>840</v>
      </c>
    </row>
    <row r="26" spans="1:2">
      <c r="A26" s="187" t="s">
        <v>462</v>
      </c>
      <c r="B26" s="186">
        <v>91</v>
      </c>
    </row>
    <row r="27" spans="1:2">
      <c r="A27" s="185" t="s">
        <v>463</v>
      </c>
      <c r="B27" s="186">
        <v>853</v>
      </c>
    </row>
    <row r="28" spans="1:2">
      <c r="A28" s="185" t="s">
        <v>464</v>
      </c>
      <c r="B28" s="186">
        <v>1111</v>
      </c>
    </row>
    <row r="29" spans="1:2">
      <c r="A29" s="185" t="s">
        <v>465</v>
      </c>
      <c r="B29" s="186">
        <v>335</v>
      </c>
    </row>
    <row r="30" spans="1:2">
      <c r="A30" s="185" t="s">
        <v>466</v>
      </c>
      <c r="B30" s="186">
        <v>524</v>
      </c>
    </row>
    <row r="31" spans="1:2">
      <c r="A31" s="185" t="s">
        <v>467</v>
      </c>
      <c r="B31" s="186">
        <v>344</v>
      </c>
    </row>
    <row r="32" spans="1:2">
      <c r="A32" s="185" t="s">
        <v>468</v>
      </c>
      <c r="B32" s="186">
        <v>351</v>
      </c>
    </row>
    <row r="33" spans="1:2">
      <c r="A33" s="185" t="s">
        <v>469</v>
      </c>
      <c r="B33" s="186">
        <v>155</v>
      </c>
    </row>
    <row r="34" spans="1:2">
      <c r="A34" s="188" t="s">
        <v>470</v>
      </c>
      <c r="B34" s="186">
        <v>175</v>
      </c>
    </row>
    <row r="35" spans="1:2">
      <c r="A35" s="185" t="s">
        <v>471</v>
      </c>
      <c r="B35" s="186">
        <v>507</v>
      </c>
    </row>
    <row r="36" spans="1:2">
      <c r="A36" s="188" t="s">
        <v>472</v>
      </c>
      <c r="B36" s="186">
        <v>77</v>
      </c>
    </row>
    <row r="37" spans="1:2">
      <c r="A37" s="185" t="s">
        <v>473</v>
      </c>
      <c r="B37" s="186">
        <v>237</v>
      </c>
    </row>
    <row r="38" spans="1:2">
      <c r="A38" s="185" t="s">
        <v>474</v>
      </c>
      <c r="B38" s="186">
        <v>1381</v>
      </c>
    </row>
    <row r="39" spans="1:2">
      <c r="A39" s="185" t="s">
        <v>475</v>
      </c>
      <c r="B39" s="186">
        <v>622</v>
      </c>
    </row>
    <row r="40" spans="1:2">
      <c r="A40" s="185" t="s">
        <v>476</v>
      </c>
      <c r="B40" s="186">
        <v>539</v>
      </c>
    </row>
    <row r="41" spans="1:2">
      <c r="A41" s="185" t="s">
        <v>477</v>
      </c>
      <c r="B41" s="186">
        <v>391</v>
      </c>
    </row>
    <row r="42" spans="1:2">
      <c r="A42" s="185" t="s">
        <v>478</v>
      </c>
      <c r="B42" s="186">
        <v>219</v>
      </c>
    </row>
    <row r="43" spans="1:2">
      <c r="A43" s="185" t="s">
        <v>479</v>
      </c>
      <c r="B43" s="186">
        <v>891</v>
      </c>
    </row>
    <row r="44" spans="1:2">
      <c r="A44" s="185" t="s">
        <v>480</v>
      </c>
      <c r="B44" s="186">
        <v>161</v>
      </c>
    </row>
    <row r="45" spans="1:2">
      <c r="A45" s="185" t="s">
        <v>481</v>
      </c>
      <c r="B45" s="186">
        <v>566</v>
      </c>
    </row>
    <row r="46" spans="1:2">
      <c r="A46" s="185" t="s">
        <v>482</v>
      </c>
      <c r="B46" s="186">
        <v>573</v>
      </c>
    </row>
    <row r="47" spans="1:2">
      <c r="A47" s="185" t="s">
        <v>483</v>
      </c>
      <c r="B47" s="186">
        <v>546</v>
      </c>
    </row>
    <row r="48" spans="1:2">
      <c r="A48" s="185" t="s">
        <v>484</v>
      </c>
      <c r="B48" s="186">
        <v>659</v>
      </c>
    </row>
    <row r="49" spans="1:2">
      <c r="A49" s="185" t="s">
        <v>485</v>
      </c>
      <c r="B49" s="186">
        <v>208</v>
      </c>
    </row>
    <row r="50" spans="1:2">
      <c r="A50" s="185" t="s">
        <v>486</v>
      </c>
      <c r="B50" s="186">
        <v>484</v>
      </c>
    </row>
    <row r="51" spans="1:2">
      <c r="A51" s="185" t="s">
        <v>487</v>
      </c>
      <c r="B51" s="186">
        <v>1944</v>
      </c>
    </row>
    <row r="52" spans="1:2">
      <c r="A52" s="185" t="s">
        <v>488</v>
      </c>
      <c r="B52" s="186">
        <v>180</v>
      </c>
    </row>
    <row r="53" spans="1:2">
      <c r="A53" s="185" t="s">
        <v>489</v>
      </c>
      <c r="B53" s="186">
        <v>164</v>
      </c>
    </row>
    <row r="54" spans="1:2">
      <c r="A54" s="185" t="s">
        <v>490</v>
      </c>
      <c r="B54" s="186">
        <v>1212</v>
      </c>
    </row>
    <row r="55" spans="1:2">
      <c r="A55" s="185" t="s">
        <v>491</v>
      </c>
      <c r="B55" s="186">
        <v>5979</v>
      </c>
    </row>
    <row r="56" spans="1:2">
      <c r="A56" s="185" t="s">
        <v>492</v>
      </c>
      <c r="B56" s="186">
        <v>191</v>
      </c>
    </row>
    <row r="57" spans="1:2">
      <c r="A57" s="185" t="s">
        <v>493</v>
      </c>
      <c r="B57" s="186">
        <v>778</v>
      </c>
    </row>
    <row r="58" spans="1:2">
      <c r="A58" s="185" t="s">
        <v>494</v>
      </c>
      <c r="B58" s="186">
        <v>285</v>
      </c>
    </row>
    <row r="59" spans="1:2">
      <c r="B59" s="1">
        <f>SUM(B25:B58)</f>
        <v>23573</v>
      </c>
    </row>
    <row r="60" spans="1:2">
      <c r="B60" s="1"/>
    </row>
    <row r="61" spans="1:2">
      <c r="B61" s="1"/>
    </row>
    <row r="62" spans="1:2">
      <c r="B62" s="1"/>
    </row>
    <row r="63" spans="1:2">
      <c r="B63" s="1"/>
    </row>
    <row r="64" spans="1:2">
      <c r="B64" s="1"/>
    </row>
    <row r="65" spans="1:3">
      <c r="B65" s="1"/>
    </row>
    <row r="66" spans="1:3">
      <c r="B66" s="1"/>
    </row>
    <row r="67" spans="1:3">
      <c r="A67" t="s">
        <v>495</v>
      </c>
      <c r="B67" s="1" t="s">
        <v>496</v>
      </c>
      <c r="C67" s="1" t="s">
        <v>497</v>
      </c>
    </row>
    <row r="68" spans="1:3">
      <c r="A68" s="66" t="s">
        <v>461</v>
      </c>
      <c r="B68" s="69">
        <v>1163</v>
      </c>
      <c r="C68" s="69">
        <v>798</v>
      </c>
    </row>
    <row r="69" spans="1:3">
      <c r="A69" s="67" t="s">
        <v>462</v>
      </c>
      <c r="B69" s="70">
        <v>168</v>
      </c>
      <c r="C69" s="70">
        <v>106</v>
      </c>
    </row>
    <row r="70" spans="1:3">
      <c r="A70" s="66" t="s">
        <v>463</v>
      </c>
      <c r="B70" s="69">
        <v>865</v>
      </c>
      <c r="C70" s="69">
        <v>752</v>
      </c>
    </row>
    <row r="71" spans="1:3">
      <c r="A71" s="66" t="s">
        <v>464</v>
      </c>
      <c r="B71" s="69">
        <v>1356</v>
      </c>
      <c r="C71" s="69">
        <v>1006</v>
      </c>
    </row>
    <row r="72" spans="1:3">
      <c r="A72" s="66" t="s">
        <v>465</v>
      </c>
      <c r="B72" s="69">
        <v>335</v>
      </c>
      <c r="C72" s="69">
        <v>289</v>
      </c>
    </row>
    <row r="73" spans="1:3">
      <c r="A73" s="66" t="s">
        <v>466</v>
      </c>
      <c r="B73" s="69">
        <v>717</v>
      </c>
      <c r="C73" s="69">
        <v>585</v>
      </c>
    </row>
    <row r="74" spans="1:3">
      <c r="A74" s="66" t="s">
        <v>467</v>
      </c>
      <c r="B74" s="69">
        <v>390</v>
      </c>
      <c r="C74" s="69">
        <v>354</v>
      </c>
    </row>
    <row r="75" spans="1:3">
      <c r="A75" s="66" t="s">
        <v>468</v>
      </c>
      <c r="B75" s="69">
        <v>415</v>
      </c>
      <c r="C75" s="69">
        <v>403</v>
      </c>
    </row>
    <row r="76" spans="1:3">
      <c r="A76" s="66" t="s">
        <v>469</v>
      </c>
      <c r="B76" s="69">
        <v>165</v>
      </c>
      <c r="C76" s="69">
        <v>165</v>
      </c>
    </row>
    <row r="77" spans="1:3">
      <c r="A77" s="68" t="s">
        <v>470</v>
      </c>
      <c r="B77" s="69">
        <v>250</v>
      </c>
      <c r="C77" s="69">
        <v>150</v>
      </c>
    </row>
    <row r="78" spans="1:3">
      <c r="A78" s="66" t="s">
        <v>471</v>
      </c>
      <c r="B78" s="69">
        <v>742</v>
      </c>
      <c r="C78" s="69">
        <v>507</v>
      </c>
    </row>
    <row r="79" spans="1:3">
      <c r="A79" s="68" t="s">
        <v>472</v>
      </c>
      <c r="B79" s="69">
        <v>98</v>
      </c>
      <c r="C79" s="69">
        <v>98</v>
      </c>
    </row>
    <row r="80" spans="1:3">
      <c r="A80" s="66" t="s">
        <v>473</v>
      </c>
      <c r="B80" s="69">
        <v>332</v>
      </c>
      <c r="C80" s="69">
        <v>265</v>
      </c>
    </row>
    <row r="81" spans="1:12">
      <c r="A81" s="66" t="s">
        <v>474</v>
      </c>
      <c r="B81" s="70">
        <v>1205</v>
      </c>
      <c r="C81" s="70">
        <v>1126</v>
      </c>
    </row>
    <row r="82" spans="1:12">
      <c r="A82" s="66" t="s">
        <v>475</v>
      </c>
      <c r="B82" s="69">
        <v>799</v>
      </c>
      <c r="C82" s="69">
        <v>603</v>
      </c>
    </row>
    <row r="83" spans="1:12">
      <c r="A83" s="66" t="s">
        <v>476</v>
      </c>
      <c r="B83" s="69">
        <v>1490</v>
      </c>
      <c r="C83" s="69">
        <v>836</v>
      </c>
    </row>
    <row r="84" spans="1:12">
      <c r="A84" s="66" t="s">
        <v>477</v>
      </c>
      <c r="B84" s="69">
        <v>393</v>
      </c>
      <c r="C84" s="69">
        <v>393</v>
      </c>
      <c r="H84" s="71"/>
    </row>
    <row r="85" spans="1:12">
      <c r="A85" s="66" t="s">
        <v>478</v>
      </c>
      <c r="B85" s="69">
        <v>372</v>
      </c>
      <c r="C85" s="69">
        <v>244</v>
      </c>
    </row>
    <row r="86" spans="1:12">
      <c r="A86" s="66" t="s">
        <v>479</v>
      </c>
      <c r="B86" s="127">
        <v>1531</v>
      </c>
      <c r="C86" s="127">
        <v>1029</v>
      </c>
      <c r="J86" t="s">
        <v>498</v>
      </c>
      <c r="K86" t="s">
        <v>499</v>
      </c>
    </row>
    <row r="87" spans="1:12">
      <c r="A87" s="66" t="s">
        <v>480</v>
      </c>
      <c r="B87" s="69">
        <v>179</v>
      </c>
      <c r="C87" s="69">
        <v>161</v>
      </c>
      <c r="J87" s="1">
        <f>+C102</f>
        <v>23525</v>
      </c>
      <c r="K87" s="71">
        <f>+B102-C102</f>
        <v>12578</v>
      </c>
      <c r="L87" s="1"/>
    </row>
    <row r="88" spans="1:12">
      <c r="A88" s="66" t="s">
        <v>481</v>
      </c>
      <c r="B88" s="69">
        <v>675</v>
      </c>
      <c r="C88" s="69">
        <v>579</v>
      </c>
      <c r="G88" s="1"/>
      <c r="J88" s="1"/>
    </row>
    <row r="89" spans="1:12">
      <c r="A89" s="66" t="s">
        <v>482</v>
      </c>
      <c r="B89" s="69">
        <v>485</v>
      </c>
      <c r="C89" s="69">
        <v>309</v>
      </c>
      <c r="J89" s="1"/>
      <c r="L89" s="1"/>
    </row>
    <row r="90" spans="1:12">
      <c r="A90" s="66" t="s">
        <v>483</v>
      </c>
      <c r="B90" s="69">
        <v>430</v>
      </c>
      <c r="C90" s="69">
        <v>402</v>
      </c>
    </row>
    <row r="91" spans="1:12">
      <c r="A91" s="66" t="s">
        <v>484</v>
      </c>
      <c r="B91" s="69">
        <v>759</v>
      </c>
      <c r="C91" s="69">
        <v>701</v>
      </c>
      <c r="J91" s="1"/>
    </row>
    <row r="92" spans="1:12">
      <c r="A92" s="66" t="s">
        <v>485</v>
      </c>
      <c r="B92" s="72">
        <v>451</v>
      </c>
      <c r="C92" s="72">
        <v>442</v>
      </c>
    </row>
    <row r="93" spans="1:12">
      <c r="A93" s="66" t="s">
        <v>486</v>
      </c>
      <c r="B93" s="69">
        <v>710</v>
      </c>
      <c r="C93" s="69">
        <v>449</v>
      </c>
    </row>
    <row r="94" spans="1:12">
      <c r="A94" s="66" t="s">
        <v>487</v>
      </c>
      <c r="B94" s="127">
        <v>3625</v>
      </c>
      <c r="C94" s="127">
        <v>2310</v>
      </c>
    </row>
    <row r="95" spans="1:12">
      <c r="A95" s="66" t="s">
        <v>488</v>
      </c>
      <c r="B95" s="127">
        <v>265</v>
      </c>
      <c r="C95" s="128">
        <v>172</v>
      </c>
    </row>
    <row r="96" spans="1:12">
      <c r="A96" s="66" t="s">
        <v>489</v>
      </c>
      <c r="B96" s="69">
        <v>314</v>
      </c>
      <c r="C96" s="69">
        <v>303</v>
      </c>
    </row>
    <row r="97" spans="1:8">
      <c r="A97" s="66" t="s">
        <v>490</v>
      </c>
      <c r="B97" s="69">
        <v>3895</v>
      </c>
      <c r="C97" s="69">
        <v>1027</v>
      </c>
      <c r="H97" s="1"/>
    </row>
    <row r="98" spans="1:8">
      <c r="A98" s="66" t="s">
        <v>491</v>
      </c>
      <c r="B98" s="69">
        <v>10071</v>
      </c>
      <c r="C98" s="69">
        <v>5677</v>
      </c>
    </row>
    <row r="99" spans="1:8">
      <c r="A99" s="66" t="s">
        <v>492</v>
      </c>
      <c r="B99" s="69">
        <v>290</v>
      </c>
      <c r="C99" s="69">
        <v>208</v>
      </c>
    </row>
    <row r="100" spans="1:8">
      <c r="A100" s="66" t="s">
        <v>493</v>
      </c>
      <c r="B100" s="69">
        <v>845</v>
      </c>
      <c r="C100" s="69">
        <v>772</v>
      </c>
    </row>
    <row r="101" spans="1:8">
      <c r="A101" s="66" t="s">
        <v>494</v>
      </c>
      <c r="B101" s="69">
        <v>323</v>
      </c>
      <c r="C101" s="69">
        <v>304</v>
      </c>
    </row>
    <row r="102" spans="1:8">
      <c r="B102" s="1">
        <f>SUM(B68:B101)</f>
        <v>36103</v>
      </c>
      <c r="C102" s="1">
        <f>SUM(C68:C101)</f>
        <v>23525</v>
      </c>
    </row>
    <row r="103" spans="1:8">
      <c r="B103" s="1"/>
      <c r="C103" s="1"/>
    </row>
    <row r="104" spans="1:8">
      <c r="B104" s="1"/>
      <c r="C104" s="1"/>
    </row>
    <row r="105" spans="1:8">
      <c r="B105" s="1"/>
      <c r="C105" s="1"/>
    </row>
    <row r="108" spans="1:8">
      <c r="A108" t="s">
        <v>495</v>
      </c>
      <c r="B108" s="1" t="s">
        <v>25</v>
      </c>
      <c r="C108" s="1" t="s">
        <v>24</v>
      </c>
    </row>
    <row r="109" spans="1:8">
      <c r="A109" s="66" t="s">
        <v>461</v>
      </c>
      <c r="B109" s="69">
        <v>612</v>
      </c>
      <c r="C109" s="69">
        <v>228</v>
      </c>
    </row>
    <row r="110" spans="1:8">
      <c r="A110" s="67" t="s">
        <v>462</v>
      </c>
      <c r="B110" s="70">
        <v>60</v>
      </c>
      <c r="C110" s="70">
        <v>31</v>
      </c>
    </row>
    <row r="111" spans="1:8">
      <c r="A111" s="66" t="s">
        <v>463</v>
      </c>
      <c r="B111" s="69">
        <v>588</v>
      </c>
      <c r="C111" s="69">
        <v>267</v>
      </c>
    </row>
    <row r="112" spans="1:8">
      <c r="A112" s="66" t="s">
        <v>464</v>
      </c>
      <c r="B112" s="69">
        <v>749</v>
      </c>
      <c r="C112" s="69">
        <v>362</v>
      </c>
    </row>
    <row r="113" spans="1:3">
      <c r="A113" s="66" t="s">
        <v>465</v>
      </c>
      <c r="B113" s="69">
        <v>223</v>
      </c>
      <c r="C113" s="69">
        <v>112</v>
      </c>
    </row>
    <row r="114" spans="1:3">
      <c r="A114" s="66" t="s">
        <v>466</v>
      </c>
      <c r="B114" s="69">
        <v>350</v>
      </c>
      <c r="C114" s="69">
        <v>174</v>
      </c>
    </row>
    <row r="115" spans="1:3">
      <c r="A115" s="66" t="s">
        <v>467</v>
      </c>
      <c r="B115" s="69">
        <v>254</v>
      </c>
      <c r="C115" s="69">
        <v>90</v>
      </c>
    </row>
    <row r="116" spans="1:3">
      <c r="A116" s="66" t="s">
        <v>468</v>
      </c>
      <c r="B116" s="69">
        <v>244</v>
      </c>
      <c r="C116" s="69">
        <v>107</v>
      </c>
    </row>
    <row r="117" spans="1:3">
      <c r="A117" s="66" t="s">
        <v>469</v>
      </c>
      <c r="B117" s="69">
        <v>110</v>
      </c>
      <c r="C117" s="69">
        <v>45</v>
      </c>
    </row>
    <row r="118" spans="1:3">
      <c r="A118" s="68" t="s">
        <v>470</v>
      </c>
      <c r="B118" s="69">
        <v>150</v>
      </c>
      <c r="C118" s="69">
        <v>25</v>
      </c>
    </row>
    <row r="119" spans="1:3">
      <c r="A119" s="66" t="s">
        <v>471</v>
      </c>
      <c r="B119" s="69">
        <v>392</v>
      </c>
      <c r="C119" s="69">
        <v>115</v>
      </c>
    </row>
    <row r="120" spans="1:3">
      <c r="A120" s="68" t="s">
        <v>472</v>
      </c>
      <c r="B120" s="69">
        <v>63</v>
      </c>
      <c r="C120" s="69">
        <v>14</v>
      </c>
    </row>
    <row r="121" spans="1:3">
      <c r="A121" s="66" t="s">
        <v>473</v>
      </c>
      <c r="B121" s="69">
        <v>168</v>
      </c>
      <c r="C121" s="69">
        <v>69</v>
      </c>
    </row>
    <row r="122" spans="1:3">
      <c r="A122" s="66" t="s">
        <v>474</v>
      </c>
      <c r="B122" s="70">
        <v>740</v>
      </c>
      <c r="C122" s="70">
        <v>641</v>
      </c>
    </row>
    <row r="123" spans="1:3">
      <c r="A123" s="66" t="s">
        <v>475</v>
      </c>
      <c r="B123" s="69">
        <v>380</v>
      </c>
      <c r="C123" s="69">
        <v>242</v>
      </c>
    </row>
    <row r="124" spans="1:3">
      <c r="A124" s="66" t="s">
        <v>476</v>
      </c>
      <c r="B124" s="69">
        <v>27</v>
      </c>
      <c r="C124" s="69">
        <v>512</v>
      </c>
    </row>
    <row r="125" spans="1:3">
      <c r="A125" s="66" t="s">
        <v>477</v>
      </c>
      <c r="B125" s="69">
        <v>227</v>
      </c>
      <c r="C125" s="69">
        <v>164</v>
      </c>
    </row>
    <row r="126" spans="1:3">
      <c r="A126" s="66" t="s">
        <v>478</v>
      </c>
      <c r="B126" s="69">
        <v>175</v>
      </c>
      <c r="C126" s="69">
        <v>44</v>
      </c>
    </row>
    <row r="127" spans="1:3">
      <c r="A127" s="66" t="s">
        <v>479</v>
      </c>
      <c r="B127" s="128">
        <v>661</v>
      </c>
      <c r="C127" s="128">
        <v>230</v>
      </c>
    </row>
    <row r="128" spans="1:3">
      <c r="A128" s="66" t="s">
        <v>480</v>
      </c>
      <c r="B128" s="69">
        <v>148</v>
      </c>
      <c r="C128" s="69">
        <v>13</v>
      </c>
    </row>
    <row r="129" spans="1:3">
      <c r="A129" s="66" t="s">
        <v>481</v>
      </c>
      <c r="B129" s="69">
        <v>383</v>
      </c>
      <c r="C129" s="69">
        <v>183</v>
      </c>
    </row>
    <row r="130" spans="1:3">
      <c r="A130" s="66" t="s">
        <v>482</v>
      </c>
      <c r="B130" s="69">
        <v>281</v>
      </c>
      <c r="C130" s="69">
        <v>292</v>
      </c>
    </row>
    <row r="131" spans="1:3">
      <c r="A131" s="66" t="s">
        <v>483</v>
      </c>
      <c r="B131" s="69">
        <v>387</v>
      </c>
      <c r="C131" s="69">
        <v>159</v>
      </c>
    </row>
    <row r="132" spans="1:3">
      <c r="A132" s="66" t="s">
        <v>484</v>
      </c>
      <c r="B132" s="69">
        <v>454</v>
      </c>
      <c r="C132" s="69">
        <v>205</v>
      </c>
    </row>
    <row r="133" spans="1:3">
      <c r="A133" s="66" t="s">
        <v>485</v>
      </c>
      <c r="B133" s="72">
        <v>160</v>
      </c>
      <c r="C133" s="72">
        <v>48</v>
      </c>
    </row>
    <row r="134" spans="1:3">
      <c r="A134" s="66" t="s">
        <v>486</v>
      </c>
      <c r="B134" s="69">
        <v>264</v>
      </c>
      <c r="C134" s="69">
        <v>220</v>
      </c>
    </row>
    <row r="135" spans="1:3">
      <c r="A135" s="66" t="s">
        <v>487</v>
      </c>
      <c r="B135" s="127">
        <v>1314</v>
      </c>
      <c r="C135" s="127">
        <v>630</v>
      </c>
    </row>
    <row r="136" spans="1:3">
      <c r="A136" s="66" t="s">
        <v>488</v>
      </c>
      <c r="B136" s="129">
        <v>60</v>
      </c>
      <c r="C136" s="127">
        <v>120</v>
      </c>
    </row>
    <row r="137" spans="1:3">
      <c r="A137" s="66" t="s">
        <v>489</v>
      </c>
      <c r="B137" s="69">
        <v>120</v>
      </c>
      <c r="C137" s="69">
        <v>44</v>
      </c>
    </row>
    <row r="138" spans="1:3">
      <c r="A138" s="66" t="s">
        <v>490</v>
      </c>
      <c r="B138" s="69">
        <v>699</v>
      </c>
      <c r="C138" s="69">
        <v>513</v>
      </c>
    </row>
    <row r="139" spans="1:3">
      <c r="A139" s="66" t="s">
        <v>491</v>
      </c>
      <c r="B139" s="69">
        <v>4322</v>
      </c>
      <c r="C139" s="69">
        <v>1657</v>
      </c>
    </row>
    <row r="140" spans="1:3">
      <c r="A140" s="66" t="s">
        <v>492</v>
      </c>
      <c r="B140" s="69">
        <v>156</v>
      </c>
      <c r="C140" s="69">
        <v>35</v>
      </c>
    </row>
    <row r="141" spans="1:3">
      <c r="A141" s="66" t="s">
        <v>493</v>
      </c>
      <c r="B141" s="69">
        <v>573</v>
      </c>
      <c r="C141" s="69">
        <v>205</v>
      </c>
    </row>
    <row r="142" spans="1:3">
      <c r="A142" s="66" t="s">
        <v>494</v>
      </c>
      <c r="B142" s="69">
        <v>235</v>
      </c>
      <c r="C142" s="69">
        <v>50</v>
      </c>
    </row>
    <row r="143" spans="1:3">
      <c r="B143" s="1">
        <f>SUM(B109:B142)</f>
        <v>15729</v>
      </c>
      <c r="C143" s="1">
        <f>SUM(C109:C142)</f>
        <v>7846</v>
      </c>
    </row>
    <row r="144" spans="1:3">
      <c r="B144" s="1"/>
      <c r="C144" s="1"/>
    </row>
    <row r="145" spans="1:9">
      <c r="B145" s="1"/>
      <c r="C145" s="1"/>
      <c r="H145" t="s">
        <v>25</v>
      </c>
      <c r="I145" t="s">
        <v>24</v>
      </c>
    </row>
    <row r="146" spans="1:9">
      <c r="B146" s="1"/>
      <c r="C146" s="1"/>
      <c r="H146">
        <f>+B143</f>
        <v>15729</v>
      </c>
      <c r="I146">
        <f>+C143</f>
        <v>7846</v>
      </c>
    </row>
    <row r="147" spans="1:9">
      <c r="B147" s="1"/>
      <c r="C147" s="1"/>
    </row>
    <row r="148" spans="1:9">
      <c r="B148" s="1"/>
      <c r="C148" s="1"/>
    </row>
    <row r="149" spans="1:9">
      <c r="B149" s="1"/>
      <c r="C149" s="1"/>
    </row>
    <row r="150" spans="1:9">
      <c r="B150" s="1"/>
      <c r="C150" s="1"/>
    </row>
    <row r="151" spans="1:9">
      <c r="B151" s="1"/>
      <c r="C151" s="1"/>
    </row>
    <row r="153" spans="1:9">
      <c r="A153" s="73" t="s">
        <v>466</v>
      </c>
      <c r="B153" s="1" t="s">
        <v>500</v>
      </c>
      <c r="C153" s="1" t="s">
        <v>501</v>
      </c>
    </row>
    <row r="154" spans="1:9">
      <c r="A154" s="66" t="s">
        <v>461</v>
      </c>
      <c r="B154" s="69">
        <v>832</v>
      </c>
      <c r="C154" s="69">
        <v>8</v>
      </c>
    </row>
    <row r="155" spans="1:9">
      <c r="A155" s="67" t="s">
        <v>462</v>
      </c>
      <c r="B155" s="70">
        <v>91</v>
      </c>
      <c r="C155" s="70">
        <v>0</v>
      </c>
    </row>
    <row r="156" spans="1:9">
      <c r="A156" s="66" t="s">
        <v>463</v>
      </c>
      <c r="B156" s="69">
        <v>851</v>
      </c>
      <c r="C156" s="69">
        <v>2</v>
      </c>
    </row>
    <row r="157" spans="1:9">
      <c r="A157" s="66" t="s">
        <v>464</v>
      </c>
      <c r="B157" s="69">
        <v>1101</v>
      </c>
      <c r="C157" s="69">
        <v>10</v>
      </c>
    </row>
    <row r="158" spans="1:9">
      <c r="A158" s="66" t="s">
        <v>465</v>
      </c>
      <c r="B158" s="69">
        <v>335</v>
      </c>
      <c r="C158" s="69">
        <v>0</v>
      </c>
    </row>
    <row r="159" spans="1:9">
      <c r="A159" s="66" t="s">
        <v>466</v>
      </c>
      <c r="B159" s="69">
        <v>524</v>
      </c>
      <c r="C159" s="69">
        <v>0</v>
      </c>
    </row>
    <row r="160" spans="1:9">
      <c r="A160" s="66" t="s">
        <v>467</v>
      </c>
      <c r="B160" s="69">
        <v>336</v>
      </c>
      <c r="C160" s="69">
        <v>8</v>
      </c>
    </row>
    <row r="161" spans="1:12">
      <c r="A161" s="66" t="s">
        <v>468</v>
      </c>
      <c r="B161" s="69">
        <v>349</v>
      </c>
      <c r="C161" s="69">
        <v>2</v>
      </c>
    </row>
    <row r="162" spans="1:12">
      <c r="A162" s="66" t="s">
        <v>469</v>
      </c>
      <c r="B162" s="69">
        <v>154</v>
      </c>
      <c r="C162" s="69">
        <v>1</v>
      </c>
    </row>
    <row r="163" spans="1:12">
      <c r="A163" s="68" t="s">
        <v>470</v>
      </c>
      <c r="B163" s="69">
        <v>175</v>
      </c>
      <c r="C163" s="69">
        <v>0</v>
      </c>
    </row>
    <row r="164" spans="1:12">
      <c r="A164" s="66" t="s">
        <v>471</v>
      </c>
      <c r="B164" s="69">
        <v>503</v>
      </c>
      <c r="C164" s="69">
        <v>4</v>
      </c>
    </row>
    <row r="165" spans="1:12">
      <c r="A165" s="68" t="s">
        <v>472</v>
      </c>
      <c r="B165" s="69">
        <v>77</v>
      </c>
      <c r="C165" s="69">
        <v>0</v>
      </c>
    </row>
    <row r="166" spans="1:12">
      <c r="A166" s="66" t="s">
        <v>473</v>
      </c>
      <c r="B166" s="69">
        <v>235</v>
      </c>
      <c r="C166" s="69">
        <v>2</v>
      </c>
    </row>
    <row r="167" spans="1:12">
      <c r="A167" s="66" t="s">
        <v>474</v>
      </c>
      <c r="B167" s="70">
        <v>1377</v>
      </c>
      <c r="C167" s="70">
        <v>4</v>
      </c>
    </row>
    <row r="168" spans="1:12">
      <c r="A168" s="66" t="s">
        <v>475</v>
      </c>
      <c r="B168" s="69">
        <v>618</v>
      </c>
      <c r="C168" s="69">
        <v>4</v>
      </c>
    </row>
    <row r="169" spans="1:12">
      <c r="A169" s="66" t="s">
        <v>476</v>
      </c>
      <c r="B169" s="69">
        <v>537</v>
      </c>
      <c r="C169" s="69">
        <v>2</v>
      </c>
    </row>
    <row r="170" spans="1:12">
      <c r="A170" s="66" t="s">
        <v>477</v>
      </c>
      <c r="B170" s="69">
        <v>389</v>
      </c>
      <c r="C170" s="69">
        <v>2</v>
      </c>
    </row>
    <row r="171" spans="1:12">
      <c r="A171" s="66" t="s">
        <v>478</v>
      </c>
      <c r="B171" s="69">
        <v>216</v>
      </c>
      <c r="C171" s="69">
        <v>3</v>
      </c>
    </row>
    <row r="172" spans="1:12">
      <c r="A172" s="66" t="s">
        <v>479</v>
      </c>
      <c r="B172" s="128">
        <v>886</v>
      </c>
      <c r="C172" s="128">
        <v>5</v>
      </c>
    </row>
    <row r="173" spans="1:12">
      <c r="A173" s="66" t="s">
        <v>480</v>
      </c>
      <c r="B173" s="69">
        <v>161</v>
      </c>
      <c r="C173" s="69">
        <v>0</v>
      </c>
      <c r="I173" s="74"/>
      <c r="J173" s="74" t="s">
        <v>500</v>
      </c>
      <c r="K173" s="74" t="s">
        <v>501</v>
      </c>
      <c r="L173" s="74"/>
    </row>
    <row r="174" spans="1:12">
      <c r="A174" s="66" t="s">
        <v>481</v>
      </c>
      <c r="B174" s="69">
        <v>564</v>
      </c>
      <c r="C174" s="69">
        <v>2</v>
      </c>
      <c r="G174" s="74" t="s">
        <v>500</v>
      </c>
      <c r="H174" s="74" t="s">
        <v>501</v>
      </c>
      <c r="I174" s="74"/>
      <c r="J174" s="1">
        <f>+B188</f>
        <v>23415</v>
      </c>
      <c r="K174" s="75">
        <f>+C188</f>
        <v>158</v>
      </c>
      <c r="L174" s="74"/>
    </row>
    <row r="175" spans="1:12">
      <c r="A175" s="66" t="s">
        <v>482</v>
      </c>
      <c r="B175" s="69">
        <v>569</v>
      </c>
      <c r="C175" s="69">
        <v>4</v>
      </c>
    </row>
    <row r="176" spans="1:12">
      <c r="A176" s="66" t="s">
        <v>483</v>
      </c>
      <c r="B176" s="69">
        <v>545</v>
      </c>
      <c r="C176" s="69">
        <v>1</v>
      </c>
    </row>
    <row r="177" spans="1:3">
      <c r="A177" s="66" t="s">
        <v>484</v>
      </c>
      <c r="B177" s="69">
        <v>657</v>
      </c>
      <c r="C177" s="69">
        <v>2</v>
      </c>
    </row>
    <row r="178" spans="1:3">
      <c r="A178" s="66" t="s">
        <v>485</v>
      </c>
      <c r="B178" s="72">
        <v>202</v>
      </c>
      <c r="C178" s="72">
        <v>6</v>
      </c>
    </row>
    <row r="179" spans="1:3">
      <c r="A179" s="66" t="s">
        <v>486</v>
      </c>
      <c r="B179" s="69">
        <v>483</v>
      </c>
      <c r="C179" s="69">
        <v>1</v>
      </c>
    </row>
    <row r="180" spans="1:3">
      <c r="A180" s="66" t="s">
        <v>487</v>
      </c>
      <c r="B180" s="127">
        <v>1939</v>
      </c>
      <c r="C180" s="127">
        <v>5</v>
      </c>
    </row>
    <row r="181" spans="1:3">
      <c r="A181" s="66" t="s">
        <v>488</v>
      </c>
      <c r="B181" s="127">
        <v>178</v>
      </c>
      <c r="C181" s="127">
        <v>2</v>
      </c>
    </row>
    <row r="182" spans="1:3">
      <c r="A182" s="66" t="s">
        <v>489</v>
      </c>
      <c r="B182" s="69">
        <v>164</v>
      </c>
      <c r="C182" s="69">
        <v>0</v>
      </c>
    </row>
    <row r="183" spans="1:3">
      <c r="A183" s="66" t="s">
        <v>490</v>
      </c>
      <c r="B183" s="69">
        <v>1210</v>
      </c>
      <c r="C183" s="69">
        <v>2</v>
      </c>
    </row>
    <row r="184" spans="1:3">
      <c r="A184" s="66" t="s">
        <v>491</v>
      </c>
      <c r="B184" s="69">
        <v>5906</v>
      </c>
      <c r="C184" s="69">
        <v>73</v>
      </c>
    </row>
    <row r="185" spans="1:3">
      <c r="A185" s="66" t="s">
        <v>492</v>
      </c>
      <c r="B185" s="69">
        <v>191</v>
      </c>
      <c r="C185" s="69">
        <v>0</v>
      </c>
    </row>
    <row r="186" spans="1:3">
      <c r="A186" s="66" t="s">
        <v>493</v>
      </c>
      <c r="B186" s="69">
        <v>775</v>
      </c>
      <c r="C186" s="69">
        <v>3</v>
      </c>
    </row>
    <row r="187" spans="1:3">
      <c r="A187" s="66" t="s">
        <v>494</v>
      </c>
      <c r="B187" s="69">
        <v>285</v>
      </c>
      <c r="C187" s="69">
        <v>0</v>
      </c>
    </row>
    <row r="188" spans="1:3">
      <c r="B188" s="1">
        <f>SUM(B154:B187)</f>
        <v>23415</v>
      </c>
      <c r="C188" s="1">
        <f>SUM(C154:C187)</f>
        <v>158</v>
      </c>
    </row>
    <row r="189" spans="1:3">
      <c r="B189" s="1"/>
      <c r="C189" s="1"/>
    </row>
    <row r="190" spans="1:3">
      <c r="B190" s="1"/>
      <c r="C190" s="1"/>
    </row>
    <row r="191" spans="1:3">
      <c r="B191" s="1"/>
      <c r="C191" s="1"/>
    </row>
    <row r="192" spans="1:3">
      <c r="B192" s="1"/>
      <c r="C192" s="1"/>
    </row>
    <row r="193" spans="1:16">
      <c r="B193" s="1"/>
      <c r="C193" s="1"/>
    </row>
    <row r="194" spans="1:16">
      <c r="B194" s="1"/>
      <c r="C194" s="1"/>
    </row>
    <row r="195" spans="1:16">
      <c r="B195" s="1"/>
      <c r="C195" s="1"/>
    </row>
    <row r="196" spans="1:16">
      <c r="B196" s="1"/>
      <c r="C196" s="1"/>
    </row>
    <row r="197" spans="1:16">
      <c r="B197" s="1"/>
      <c r="C197" s="1"/>
    </row>
    <row r="198" spans="1:16">
      <c r="B198" s="1"/>
      <c r="C198" s="1"/>
    </row>
    <row r="199" spans="1:16">
      <c r="B199" s="1"/>
      <c r="C199" s="1"/>
    </row>
    <row r="200" spans="1:16">
      <c r="B200" s="1"/>
      <c r="C200" s="1"/>
    </row>
    <row r="201" spans="1:16">
      <c r="B201" s="1"/>
      <c r="C201" s="1"/>
    </row>
    <row r="202" spans="1:16" ht="22.8">
      <c r="A202" t="s">
        <v>495</v>
      </c>
      <c r="B202" s="130" t="s">
        <v>502</v>
      </c>
      <c r="C202" s="131" t="s">
        <v>503</v>
      </c>
    </row>
    <row r="203" spans="1:16">
      <c r="A203" s="185" t="s">
        <v>461</v>
      </c>
      <c r="B203" s="189">
        <v>829</v>
      </c>
      <c r="C203" s="189">
        <v>11</v>
      </c>
    </row>
    <row r="204" spans="1:16">
      <c r="A204" s="187" t="s">
        <v>462</v>
      </c>
      <c r="B204" s="190">
        <v>91</v>
      </c>
      <c r="C204" s="190">
        <v>0</v>
      </c>
    </row>
    <row r="205" spans="1:16">
      <c r="A205" s="185" t="s">
        <v>463</v>
      </c>
      <c r="B205" s="189">
        <v>852</v>
      </c>
      <c r="C205" s="189">
        <v>1</v>
      </c>
      <c r="N205" s="191" t="s">
        <v>461</v>
      </c>
      <c r="O205" s="192">
        <v>4</v>
      </c>
      <c r="P205" s="192">
        <v>767</v>
      </c>
    </row>
    <row r="206" spans="1:16">
      <c r="A206" s="185" t="s">
        <v>464</v>
      </c>
      <c r="B206" s="189">
        <v>1090</v>
      </c>
      <c r="C206" s="189">
        <v>21</v>
      </c>
      <c r="N206" s="193" t="s">
        <v>462</v>
      </c>
      <c r="O206" s="194">
        <v>0</v>
      </c>
      <c r="P206" s="194">
        <v>296</v>
      </c>
    </row>
    <row r="207" spans="1:16">
      <c r="A207" s="185" t="s">
        <v>465</v>
      </c>
      <c r="B207" s="189">
        <v>335</v>
      </c>
      <c r="C207" s="189">
        <v>0</v>
      </c>
      <c r="N207" s="195" t="s">
        <v>463</v>
      </c>
      <c r="O207" s="196">
        <v>13</v>
      </c>
      <c r="P207" s="196">
        <v>1133</v>
      </c>
    </row>
    <row r="208" spans="1:16">
      <c r="A208" s="185" t="s">
        <v>466</v>
      </c>
      <c r="B208" s="189">
        <v>515</v>
      </c>
      <c r="C208" s="189">
        <v>9</v>
      </c>
      <c r="N208" s="195" t="s">
        <v>464</v>
      </c>
      <c r="O208" s="196">
        <v>16</v>
      </c>
      <c r="P208" s="196">
        <v>917</v>
      </c>
    </row>
    <row r="209" spans="1:16">
      <c r="A209" s="185" t="s">
        <v>467</v>
      </c>
      <c r="B209" s="189">
        <v>344</v>
      </c>
      <c r="C209" s="189">
        <v>0</v>
      </c>
      <c r="N209" s="195" t="s">
        <v>974</v>
      </c>
      <c r="O209" s="197">
        <v>0</v>
      </c>
      <c r="P209" s="197">
        <v>369</v>
      </c>
    </row>
    <row r="210" spans="1:16">
      <c r="A210" s="185" t="s">
        <v>468</v>
      </c>
      <c r="B210" s="189">
        <v>339</v>
      </c>
      <c r="C210" s="189">
        <v>12</v>
      </c>
      <c r="N210" s="195" t="s">
        <v>466</v>
      </c>
      <c r="O210" s="198">
        <v>21</v>
      </c>
      <c r="P210" s="198">
        <v>688</v>
      </c>
    </row>
    <row r="211" spans="1:16">
      <c r="A211" s="185" t="s">
        <v>469</v>
      </c>
      <c r="B211" s="189">
        <v>155</v>
      </c>
      <c r="C211" s="189">
        <v>0</v>
      </c>
      <c r="N211" s="195" t="s">
        <v>975</v>
      </c>
      <c r="O211" s="197">
        <v>0</v>
      </c>
      <c r="P211" s="197">
        <v>433</v>
      </c>
    </row>
    <row r="212" spans="1:16">
      <c r="A212" s="188" t="s">
        <v>470</v>
      </c>
      <c r="B212" s="189">
        <v>160</v>
      </c>
      <c r="C212" s="189">
        <v>15</v>
      </c>
      <c r="N212" s="195" t="s">
        <v>468</v>
      </c>
      <c r="O212" s="197">
        <v>7</v>
      </c>
      <c r="P212" s="197">
        <v>484</v>
      </c>
    </row>
    <row r="213" spans="1:16">
      <c r="A213" s="185" t="s">
        <v>471</v>
      </c>
      <c r="B213" s="189">
        <v>5</v>
      </c>
      <c r="C213" s="189">
        <v>502</v>
      </c>
      <c r="N213" s="195" t="s">
        <v>976</v>
      </c>
      <c r="O213" s="197">
        <v>2</v>
      </c>
      <c r="P213" s="197">
        <v>316</v>
      </c>
    </row>
    <row r="214" spans="1:16">
      <c r="A214" s="188" t="s">
        <v>472</v>
      </c>
      <c r="B214" s="189">
        <v>74</v>
      </c>
      <c r="C214" s="189">
        <v>3</v>
      </c>
      <c r="N214" s="195" t="s">
        <v>474</v>
      </c>
      <c r="O214" s="199">
        <v>13</v>
      </c>
      <c r="P214" s="199">
        <v>1636</v>
      </c>
    </row>
    <row r="215" spans="1:16">
      <c r="A215" s="185" t="s">
        <v>473</v>
      </c>
      <c r="B215" s="189">
        <v>236</v>
      </c>
      <c r="C215" s="189">
        <v>1</v>
      </c>
      <c r="N215" s="195" t="s">
        <v>475</v>
      </c>
      <c r="O215" s="198">
        <v>5</v>
      </c>
      <c r="P215" s="200">
        <v>775</v>
      </c>
    </row>
    <row r="216" spans="1:16">
      <c r="A216" s="185" t="s">
        <v>474</v>
      </c>
      <c r="B216" s="190">
        <v>1326</v>
      </c>
      <c r="C216" s="190">
        <v>55</v>
      </c>
      <c r="N216" s="195" t="s">
        <v>476</v>
      </c>
      <c r="O216" s="197">
        <v>6</v>
      </c>
      <c r="P216" s="197">
        <v>856</v>
      </c>
    </row>
    <row r="217" spans="1:16">
      <c r="A217" s="185" t="s">
        <v>475</v>
      </c>
      <c r="B217" s="189">
        <v>603</v>
      </c>
      <c r="C217" s="189">
        <v>19</v>
      </c>
      <c r="N217" s="195" t="s">
        <v>977</v>
      </c>
      <c r="O217" s="198">
        <v>7</v>
      </c>
      <c r="P217" s="198">
        <v>715</v>
      </c>
    </row>
    <row r="218" spans="1:16">
      <c r="A218" s="185" t="s">
        <v>476</v>
      </c>
      <c r="B218" s="189">
        <v>527</v>
      </c>
      <c r="C218" s="189">
        <v>12</v>
      </c>
      <c r="N218" s="195" t="s">
        <v>479</v>
      </c>
      <c r="O218" s="201">
        <v>0</v>
      </c>
      <c r="P218" s="201">
        <v>1218</v>
      </c>
    </row>
    <row r="219" spans="1:16">
      <c r="A219" s="185" t="s">
        <v>477</v>
      </c>
      <c r="B219" s="189">
        <v>390</v>
      </c>
      <c r="C219" s="189">
        <v>1</v>
      </c>
      <c r="N219" s="195" t="s">
        <v>480</v>
      </c>
      <c r="O219" s="197">
        <v>0</v>
      </c>
      <c r="P219" s="197">
        <v>90</v>
      </c>
    </row>
    <row r="220" spans="1:16">
      <c r="A220" s="185" t="s">
        <v>478</v>
      </c>
      <c r="B220" s="189">
        <v>208</v>
      </c>
      <c r="C220" s="189">
        <v>11</v>
      </c>
      <c r="N220" s="195" t="s">
        <v>481</v>
      </c>
      <c r="O220" s="198">
        <v>20</v>
      </c>
      <c r="P220" s="198">
        <v>1353</v>
      </c>
    </row>
    <row r="221" spans="1:16">
      <c r="A221" s="185" t="s">
        <v>479</v>
      </c>
      <c r="B221" s="202">
        <v>878</v>
      </c>
      <c r="C221" s="202">
        <v>13</v>
      </c>
      <c r="N221" s="195" t="s">
        <v>482</v>
      </c>
      <c r="O221" s="198">
        <v>45</v>
      </c>
      <c r="P221" s="198">
        <v>1722</v>
      </c>
    </row>
    <row r="222" spans="1:16">
      <c r="A222" s="185" t="s">
        <v>480</v>
      </c>
      <c r="B222" s="189">
        <v>161</v>
      </c>
      <c r="C222" s="189">
        <v>0</v>
      </c>
      <c r="N222" s="195" t="s">
        <v>483</v>
      </c>
      <c r="O222" s="197">
        <v>25</v>
      </c>
      <c r="P222" s="197">
        <v>839</v>
      </c>
    </row>
    <row r="223" spans="1:16">
      <c r="A223" s="185" t="s">
        <v>481</v>
      </c>
      <c r="B223" s="189">
        <v>546</v>
      </c>
      <c r="C223" s="189">
        <v>20</v>
      </c>
      <c r="N223" s="203" t="s">
        <v>486</v>
      </c>
      <c r="O223" s="197">
        <v>6</v>
      </c>
      <c r="P223" s="197">
        <v>743</v>
      </c>
    </row>
    <row r="224" spans="1:16">
      <c r="A224" s="185" t="s">
        <v>482</v>
      </c>
      <c r="B224" s="189">
        <v>551</v>
      </c>
      <c r="C224" s="189">
        <v>22</v>
      </c>
      <c r="F224" t="s">
        <v>741</v>
      </c>
      <c r="G224" t="s">
        <v>502</v>
      </c>
      <c r="N224" s="203" t="s">
        <v>978</v>
      </c>
      <c r="O224" s="197">
        <v>6</v>
      </c>
      <c r="P224" s="197">
        <v>2170</v>
      </c>
    </row>
    <row r="225" spans="1:16">
      <c r="A225" s="185" t="s">
        <v>483</v>
      </c>
      <c r="B225" s="189">
        <v>538</v>
      </c>
      <c r="C225" s="189">
        <v>8</v>
      </c>
      <c r="F225" s="1">
        <f>+C237</f>
        <v>825</v>
      </c>
      <c r="G225" s="1">
        <f>+B237</f>
        <v>22748</v>
      </c>
      <c r="N225" s="203" t="s">
        <v>979</v>
      </c>
      <c r="O225" s="197">
        <v>0</v>
      </c>
      <c r="P225" s="197">
        <v>271</v>
      </c>
    </row>
    <row r="226" spans="1:16">
      <c r="A226" s="185" t="s">
        <v>484</v>
      </c>
      <c r="B226" s="189">
        <v>659</v>
      </c>
      <c r="C226" s="189">
        <v>0</v>
      </c>
      <c r="N226" s="195" t="s">
        <v>980</v>
      </c>
      <c r="O226" s="198">
        <v>0</v>
      </c>
      <c r="P226" s="198">
        <v>292</v>
      </c>
    </row>
    <row r="227" spans="1:16">
      <c r="A227" s="185" t="s">
        <v>485</v>
      </c>
      <c r="B227" s="204">
        <v>206</v>
      </c>
      <c r="C227" s="204">
        <v>2</v>
      </c>
      <c r="N227" s="195" t="s">
        <v>490</v>
      </c>
      <c r="O227" s="196">
        <v>55</v>
      </c>
      <c r="P227" s="196">
        <v>2280</v>
      </c>
    </row>
    <row r="228" spans="1:16">
      <c r="A228" s="185" t="s">
        <v>486</v>
      </c>
      <c r="B228" s="189">
        <v>484</v>
      </c>
      <c r="C228" s="189">
        <v>0</v>
      </c>
      <c r="N228" s="195" t="s">
        <v>491</v>
      </c>
      <c r="O228" s="205">
        <v>112</v>
      </c>
      <c r="P228" s="205">
        <v>2618</v>
      </c>
    </row>
    <row r="229" spans="1:16">
      <c r="A229" s="185" t="s">
        <v>487</v>
      </c>
      <c r="B229" s="206">
        <v>1936</v>
      </c>
      <c r="C229" s="206">
        <v>8</v>
      </c>
      <c r="N229" s="195" t="s">
        <v>492</v>
      </c>
      <c r="O229" s="198">
        <v>0</v>
      </c>
      <c r="P229" s="198">
        <v>199</v>
      </c>
    </row>
    <row r="230" spans="1:16">
      <c r="A230" s="185" t="s">
        <v>488</v>
      </c>
      <c r="B230" s="206">
        <v>177</v>
      </c>
      <c r="C230" s="206">
        <v>3</v>
      </c>
      <c r="N230" s="195" t="s">
        <v>494</v>
      </c>
      <c r="O230" s="197">
        <v>1</v>
      </c>
      <c r="P230" s="197">
        <v>232</v>
      </c>
    </row>
    <row r="231" spans="1:16">
      <c r="A231" s="185" t="s">
        <v>489</v>
      </c>
      <c r="B231" s="189">
        <v>162</v>
      </c>
      <c r="C231" s="189">
        <v>2</v>
      </c>
    </row>
    <row r="232" spans="1:16">
      <c r="A232" s="185" t="s">
        <v>490</v>
      </c>
      <c r="B232" s="189">
        <v>1187</v>
      </c>
      <c r="C232" s="189">
        <v>25</v>
      </c>
    </row>
    <row r="233" spans="1:16">
      <c r="A233" s="185" t="s">
        <v>491</v>
      </c>
      <c r="B233" s="189">
        <v>5938</v>
      </c>
      <c r="C233" s="189">
        <v>41</v>
      </c>
    </row>
    <row r="234" spans="1:16">
      <c r="A234" s="185" t="s">
        <v>492</v>
      </c>
      <c r="B234" s="189">
        <v>191</v>
      </c>
      <c r="C234" s="189">
        <v>0</v>
      </c>
    </row>
    <row r="235" spans="1:16">
      <c r="A235" s="185" t="s">
        <v>493</v>
      </c>
      <c r="B235" s="207">
        <v>771</v>
      </c>
      <c r="C235" s="189">
        <v>7</v>
      </c>
    </row>
    <row r="236" spans="1:16">
      <c r="A236" s="185" t="s">
        <v>494</v>
      </c>
      <c r="B236" s="189">
        <v>284</v>
      </c>
      <c r="C236" s="189">
        <v>1</v>
      </c>
    </row>
    <row r="237" spans="1:16">
      <c r="B237" s="1">
        <f>SUM(B203:B236)</f>
        <v>22748</v>
      </c>
      <c r="C237" s="1">
        <f>SUM(C203:C236)</f>
        <v>825</v>
      </c>
    </row>
    <row r="238" spans="1:16">
      <c r="B238" s="1"/>
      <c r="C238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2:M126"/>
  <sheetViews>
    <sheetView zoomScale="70" zoomScaleNormal="70" workbookViewId="0">
      <selection activeCell="B117" sqref="B117:K137"/>
    </sheetView>
  </sheetViews>
  <sheetFormatPr baseColWidth="10" defaultColWidth="9.109375" defaultRowHeight="14.4"/>
  <cols>
    <col min="2" max="2" width="43.33203125" bestFit="1" customWidth="1"/>
    <col min="7" max="7" width="11.6640625" bestFit="1" customWidth="1"/>
    <col min="12" max="12" width="26.109375" bestFit="1" customWidth="1"/>
  </cols>
  <sheetData>
    <row r="22" spans="2:8" ht="15" thickBot="1"/>
    <row r="23" spans="2:8" ht="28.2" thickBot="1">
      <c r="B23" s="11" t="s">
        <v>0</v>
      </c>
      <c r="C23" s="11" t="s">
        <v>783</v>
      </c>
      <c r="D23" s="11" t="s">
        <v>784</v>
      </c>
      <c r="E23" s="11" t="s">
        <v>785</v>
      </c>
    </row>
    <row r="24" spans="2:8" ht="15" thickBot="1">
      <c r="B24" s="12" t="s">
        <v>81</v>
      </c>
      <c r="C24" s="13">
        <v>0</v>
      </c>
      <c r="D24" s="13">
        <v>0</v>
      </c>
      <c r="E24" s="13">
        <v>0</v>
      </c>
    </row>
    <row r="25" spans="2:8" ht="15" thickBot="1">
      <c r="B25" s="12" t="s">
        <v>82</v>
      </c>
      <c r="C25" s="13">
        <v>5</v>
      </c>
      <c r="D25" s="13">
        <v>6</v>
      </c>
      <c r="E25" s="13">
        <v>6</v>
      </c>
      <c r="G25" t="s">
        <v>24</v>
      </c>
      <c r="H25" s="14">
        <v>10593</v>
      </c>
    </row>
    <row r="26" spans="2:8" ht="15" thickBot="1">
      <c r="B26" s="12" t="s">
        <v>83</v>
      </c>
      <c r="C26" s="13">
        <v>14</v>
      </c>
      <c r="D26" s="13">
        <v>13</v>
      </c>
      <c r="E26" s="13">
        <v>13</v>
      </c>
      <c r="G26" t="s">
        <v>84</v>
      </c>
      <c r="H26" s="14">
        <v>2557</v>
      </c>
    </row>
    <row r="27" spans="2:8" ht="15" thickBot="1">
      <c r="B27" s="12" t="s">
        <v>85</v>
      </c>
      <c r="C27" s="13">
        <v>243</v>
      </c>
      <c r="D27" s="13">
        <v>243</v>
      </c>
      <c r="E27" s="13">
        <v>243</v>
      </c>
      <c r="H27">
        <f>SUM(H25:H26)</f>
        <v>13150</v>
      </c>
    </row>
    <row r="28" spans="2:8" ht="15" thickBot="1">
      <c r="B28" s="12" t="s">
        <v>86</v>
      </c>
      <c r="C28" s="13">
        <v>344</v>
      </c>
      <c r="D28" s="13">
        <v>342</v>
      </c>
      <c r="E28" s="13">
        <v>342</v>
      </c>
    </row>
    <row r="29" spans="2:8" ht="15" thickBot="1">
      <c r="B29" s="12" t="s">
        <v>87</v>
      </c>
      <c r="C29" s="13">
        <v>496</v>
      </c>
      <c r="D29" s="13">
        <v>494</v>
      </c>
      <c r="E29" s="13">
        <v>494</v>
      </c>
    </row>
    <row r="30" spans="2:8" ht="15" thickBot="1">
      <c r="B30" s="12" t="s">
        <v>88</v>
      </c>
      <c r="C30" s="13">
        <v>804</v>
      </c>
      <c r="D30" s="13">
        <v>804</v>
      </c>
      <c r="E30" s="13">
        <v>803</v>
      </c>
    </row>
    <row r="31" spans="2:8" ht="15" thickBot="1">
      <c r="B31" s="12" t="s">
        <v>89</v>
      </c>
      <c r="C31" s="13">
        <v>986</v>
      </c>
      <c r="D31" s="13">
        <v>985</v>
      </c>
      <c r="E31" s="13">
        <v>985</v>
      </c>
    </row>
    <row r="32" spans="2:8" ht="15" thickBot="1">
      <c r="B32" s="12" t="s">
        <v>90</v>
      </c>
      <c r="C32" s="13">
        <v>1359</v>
      </c>
      <c r="D32" s="13">
        <v>1356</v>
      </c>
      <c r="E32" s="13">
        <v>1352</v>
      </c>
    </row>
    <row r="33" spans="2:5" ht="15" thickBot="1">
      <c r="B33" s="12" t="s">
        <v>91</v>
      </c>
      <c r="C33" s="13">
        <v>36</v>
      </c>
      <c r="D33" s="13">
        <v>35</v>
      </c>
      <c r="E33" s="13">
        <v>35</v>
      </c>
    </row>
    <row r="34" spans="2:5" ht="15" thickBot="1">
      <c r="B34" s="12" t="s">
        <v>92</v>
      </c>
      <c r="C34" s="13">
        <v>28</v>
      </c>
      <c r="D34" s="13">
        <v>27</v>
      </c>
      <c r="E34" s="13">
        <v>27</v>
      </c>
    </row>
    <row r="35" spans="2:5" ht="15" thickBot="1">
      <c r="B35" s="12" t="s">
        <v>93</v>
      </c>
      <c r="C35" s="13">
        <v>32</v>
      </c>
      <c r="D35" s="13">
        <v>31</v>
      </c>
      <c r="E35" s="13">
        <v>30</v>
      </c>
    </row>
    <row r="36" spans="2:5" ht="15" thickBot="1">
      <c r="B36" s="12" t="s">
        <v>94</v>
      </c>
      <c r="C36" s="13">
        <v>53</v>
      </c>
      <c r="D36" s="13">
        <v>50</v>
      </c>
      <c r="E36" s="15">
        <v>46</v>
      </c>
    </row>
    <row r="37" spans="2:5" ht="15" thickBot="1">
      <c r="B37" s="12" t="s">
        <v>95</v>
      </c>
      <c r="C37" s="13">
        <v>2</v>
      </c>
      <c r="D37" s="13">
        <v>2</v>
      </c>
      <c r="E37" s="13">
        <v>2</v>
      </c>
    </row>
    <row r="38" spans="2:5" ht="15" thickBot="1">
      <c r="B38" s="12" t="s">
        <v>96</v>
      </c>
      <c r="C38" s="13">
        <v>1237</v>
      </c>
      <c r="D38" s="13">
        <v>1231</v>
      </c>
      <c r="E38" s="13">
        <v>1228</v>
      </c>
    </row>
    <row r="39" spans="2:5" ht="15" thickBot="1">
      <c r="B39" s="12" t="s">
        <v>97</v>
      </c>
      <c r="C39" s="13">
        <v>1596</v>
      </c>
      <c r="D39" s="13">
        <v>1594</v>
      </c>
      <c r="E39" s="13">
        <v>1590</v>
      </c>
    </row>
    <row r="40" spans="2:5" ht="15" thickBot="1">
      <c r="B40" s="12" t="s">
        <v>27</v>
      </c>
      <c r="C40" s="13">
        <v>1770</v>
      </c>
      <c r="D40" s="13">
        <v>1764</v>
      </c>
      <c r="E40" s="13">
        <v>1761</v>
      </c>
    </row>
    <row r="41" spans="2:5" ht="15" thickBot="1">
      <c r="B41" s="12" t="s">
        <v>98</v>
      </c>
      <c r="C41" s="13">
        <v>1439</v>
      </c>
      <c r="D41" s="13">
        <v>1451</v>
      </c>
      <c r="E41" s="13">
        <v>1449</v>
      </c>
    </row>
    <row r="42" spans="2:5" ht="15" thickBot="1">
      <c r="B42" s="12" t="s">
        <v>99</v>
      </c>
      <c r="C42" s="13">
        <v>690</v>
      </c>
      <c r="D42" s="13">
        <v>688</v>
      </c>
      <c r="E42" s="13">
        <v>688</v>
      </c>
    </row>
    <row r="43" spans="2:5" ht="15" thickBot="1">
      <c r="B43" s="12" t="s">
        <v>100</v>
      </c>
      <c r="C43" s="13">
        <v>1030</v>
      </c>
      <c r="D43" s="13">
        <v>1030</v>
      </c>
      <c r="E43" s="13">
        <v>1030</v>
      </c>
    </row>
    <row r="44" spans="2:5" ht="15" thickBot="1">
      <c r="B44" s="12" t="s">
        <v>101</v>
      </c>
      <c r="C44" s="13">
        <v>117</v>
      </c>
      <c r="D44" s="13">
        <v>643</v>
      </c>
      <c r="E44" s="13">
        <v>641</v>
      </c>
    </row>
    <row r="45" spans="2:5" ht="15" thickBot="1">
      <c r="B45" s="12" t="s">
        <v>23</v>
      </c>
      <c r="C45" s="13">
        <v>204</v>
      </c>
      <c r="D45" s="13">
        <v>202</v>
      </c>
      <c r="E45" s="13">
        <v>200</v>
      </c>
    </row>
    <row r="46" spans="2:5" ht="15" thickBot="1">
      <c r="B46" s="12" t="s">
        <v>102</v>
      </c>
      <c r="C46" s="13">
        <v>182</v>
      </c>
      <c r="D46" s="13">
        <v>186</v>
      </c>
      <c r="E46" s="13">
        <v>185</v>
      </c>
    </row>
    <row r="47" spans="2:5" ht="15" thickBot="1">
      <c r="B47" s="11" t="s">
        <v>103</v>
      </c>
      <c r="C47" s="16">
        <f>SUM(C24:C46)</f>
        <v>12667</v>
      </c>
      <c r="D47" s="16">
        <f>SUM(D24:D46)</f>
        <v>13177</v>
      </c>
      <c r="E47" s="16">
        <f t="shared" ref="E47" si="0">SUM(E24:E46)</f>
        <v>13150</v>
      </c>
    </row>
    <row r="48" spans="2:5">
      <c r="B48" s="17"/>
      <c r="C48" s="17"/>
      <c r="D48" s="17"/>
      <c r="E48" s="17"/>
    </row>
    <row r="49" spans="2:13">
      <c r="B49" s="17"/>
      <c r="C49" s="17"/>
      <c r="D49" s="17"/>
      <c r="E49" s="17"/>
    </row>
    <row r="55" spans="2:13">
      <c r="B55" t="s">
        <v>53</v>
      </c>
      <c r="C55" t="s">
        <v>26</v>
      </c>
      <c r="L55" t="s">
        <v>104</v>
      </c>
      <c r="M55" t="s">
        <v>26</v>
      </c>
    </row>
    <row r="56" spans="2:13">
      <c r="B56" s="2" t="s">
        <v>105</v>
      </c>
      <c r="C56" s="3">
        <v>5</v>
      </c>
      <c r="L56" s="2" t="s">
        <v>93</v>
      </c>
      <c r="M56" s="3">
        <v>1</v>
      </c>
    </row>
    <row r="57" spans="2:13">
      <c r="B57" s="2" t="s">
        <v>106</v>
      </c>
      <c r="C57" s="3">
        <v>5</v>
      </c>
      <c r="L57" s="2" t="s">
        <v>94</v>
      </c>
      <c r="M57" s="3">
        <v>8</v>
      </c>
    </row>
    <row r="58" spans="2:13">
      <c r="B58" s="2" t="s">
        <v>33</v>
      </c>
      <c r="C58" s="3">
        <v>26</v>
      </c>
      <c r="L58" s="2" t="s">
        <v>96</v>
      </c>
      <c r="M58" s="3">
        <v>8</v>
      </c>
    </row>
    <row r="59" spans="2:13">
      <c r="B59" s="2" t="s">
        <v>38</v>
      </c>
      <c r="C59" s="3">
        <v>2</v>
      </c>
      <c r="L59" s="2" t="s">
        <v>97</v>
      </c>
      <c r="M59" s="3">
        <v>8</v>
      </c>
    </row>
    <row r="60" spans="2:13">
      <c r="B60" s="2" t="s">
        <v>107</v>
      </c>
      <c r="C60" s="3">
        <v>17</v>
      </c>
      <c r="L60" s="2" t="s">
        <v>27</v>
      </c>
      <c r="M60" s="3">
        <v>12</v>
      </c>
    </row>
    <row r="61" spans="2:13">
      <c r="B61" s="2" t="s">
        <v>811</v>
      </c>
      <c r="C61" s="3">
        <v>1</v>
      </c>
      <c r="L61" s="2" t="s">
        <v>98</v>
      </c>
      <c r="M61" s="3">
        <v>10</v>
      </c>
    </row>
    <row r="62" spans="2:13">
      <c r="B62" s="2" t="s">
        <v>812</v>
      </c>
      <c r="C62" s="3">
        <v>2</v>
      </c>
      <c r="L62" s="2" t="s">
        <v>99</v>
      </c>
      <c r="M62" s="3">
        <v>3</v>
      </c>
    </row>
    <row r="63" spans="2:13">
      <c r="C63">
        <v>58</v>
      </c>
      <c r="L63" s="2" t="s">
        <v>100</v>
      </c>
      <c r="M63" s="3">
        <v>4</v>
      </c>
    </row>
    <row r="64" spans="2:13">
      <c r="L64" s="2" t="s">
        <v>101</v>
      </c>
      <c r="M64" s="3">
        <v>4</v>
      </c>
    </row>
    <row r="65" spans="12:13">
      <c r="L65" s="2"/>
      <c r="M65" s="3">
        <v>58</v>
      </c>
    </row>
    <row r="66" spans="12:13">
      <c r="L66" s="2"/>
      <c r="M66" s="3"/>
    </row>
    <row r="67" spans="12:13">
      <c r="L67" s="2"/>
      <c r="M67" s="3"/>
    </row>
    <row r="68" spans="12:13">
      <c r="L68" s="2"/>
      <c r="M68" s="3"/>
    </row>
    <row r="69" spans="12:13">
      <c r="L69" s="2"/>
      <c r="M69" s="3"/>
    </row>
    <row r="70" spans="12:13">
      <c r="L70" s="2"/>
    </row>
    <row r="86" spans="2:9">
      <c r="B86" t="s">
        <v>53</v>
      </c>
      <c r="C86" t="s">
        <v>26</v>
      </c>
    </row>
    <row r="87" spans="2:9">
      <c r="B87" s="2" t="s">
        <v>108</v>
      </c>
      <c r="C87" s="3">
        <v>8</v>
      </c>
      <c r="H87" t="s">
        <v>53</v>
      </c>
      <c r="I87" t="s">
        <v>26</v>
      </c>
    </row>
    <row r="88" spans="2:9">
      <c r="B88" s="2" t="s">
        <v>109</v>
      </c>
      <c r="C88" s="3">
        <v>72</v>
      </c>
      <c r="H88" s="2" t="s">
        <v>112</v>
      </c>
      <c r="I88" s="3">
        <v>889</v>
      </c>
    </row>
    <row r="89" spans="2:9">
      <c r="B89" s="2" t="s">
        <v>111</v>
      </c>
      <c r="C89" s="3">
        <v>23</v>
      </c>
      <c r="H89" s="2" t="s">
        <v>114</v>
      </c>
      <c r="I89" s="3">
        <v>99</v>
      </c>
    </row>
    <row r="90" spans="2:9">
      <c r="B90" s="2" t="s">
        <v>113</v>
      </c>
      <c r="C90" s="3">
        <v>1</v>
      </c>
      <c r="H90" s="2" t="s">
        <v>116</v>
      </c>
      <c r="I90" s="3">
        <v>6</v>
      </c>
    </row>
    <row r="91" spans="2:9">
      <c r="B91" s="2" t="s">
        <v>115</v>
      </c>
      <c r="C91" s="3">
        <v>1</v>
      </c>
      <c r="H91" s="2" t="s">
        <v>813</v>
      </c>
      <c r="I91" s="3">
        <v>2</v>
      </c>
    </row>
    <row r="92" spans="2:9">
      <c r="B92" s="2" t="s">
        <v>117</v>
      </c>
      <c r="C92" s="3">
        <v>15</v>
      </c>
      <c r="H92" s="2" t="s">
        <v>686</v>
      </c>
      <c r="I92" s="3">
        <v>2</v>
      </c>
    </row>
    <row r="93" spans="2:9">
      <c r="B93" s="2" t="s">
        <v>118</v>
      </c>
      <c r="C93" s="3">
        <v>10</v>
      </c>
      <c r="I93">
        <f>SUM(I88:I92)</f>
        <v>998</v>
      </c>
    </row>
    <row r="94" spans="2:9">
      <c r="B94" s="2" t="s">
        <v>814</v>
      </c>
      <c r="C94" s="3">
        <v>1</v>
      </c>
    </row>
    <row r="95" spans="2:9">
      <c r="B95" s="2" t="s">
        <v>815</v>
      </c>
      <c r="C95" s="3">
        <v>1</v>
      </c>
    </row>
    <row r="96" spans="2:9">
      <c r="C96">
        <f>SUM(C87:C95)</f>
        <v>132</v>
      </c>
    </row>
    <row r="117" spans="2:3">
      <c r="B117" t="s">
        <v>53</v>
      </c>
      <c r="C117" t="s">
        <v>26</v>
      </c>
    </row>
    <row r="118" spans="2:3">
      <c r="B118" s="2" t="s">
        <v>687</v>
      </c>
      <c r="C118" s="3">
        <v>14</v>
      </c>
    </row>
    <row r="119" spans="2:3">
      <c r="B119" s="2" t="s">
        <v>688</v>
      </c>
      <c r="C119" s="3">
        <v>77</v>
      </c>
    </row>
    <row r="120" spans="2:3">
      <c r="B120" s="2" t="s">
        <v>689</v>
      </c>
      <c r="C120" s="3">
        <v>37</v>
      </c>
    </row>
    <row r="121" spans="2:3">
      <c r="B121" s="2" t="s">
        <v>690</v>
      </c>
      <c r="C121" s="3">
        <v>1</v>
      </c>
    </row>
    <row r="122" spans="2:3">
      <c r="B122" s="2" t="s">
        <v>691</v>
      </c>
      <c r="C122" s="3">
        <v>7</v>
      </c>
    </row>
    <row r="123" spans="2:3">
      <c r="B123" s="2" t="s">
        <v>692</v>
      </c>
      <c r="C123" s="3">
        <v>32</v>
      </c>
    </row>
    <row r="124" spans="2:3">
      <c r="B124" s="2" t="s">
        <v>693</v>
      </c>
      <c r="C124" s="3">
        <v>112</v>
      </c>
    </row>
    <row r="125" spans="2:3">
      <c r="B125" s="2" t="s">
        <v>694</v>
      </c>
      <c r="C125" s="3">
        <v>87</v>
      </c>
    </row>
    <row r="126" spans="2:3">
      <c r="C126">
        <f>SUM(C118:C125)</f>
        <v>367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H52"/>
  <sheetViews>
    <sheetView workbookViewId="0">
      <selection activeCell="A17" sqref="A17:H55"/>
    </sheetView>
  </sheetViews>
  <sheetFormatPr baseColWidth="10" defaultRowHeight="14.4"/>
  <sheetData>
    <row r="18" spans="1:8">
      <c r="A18" t="s">
        <v>0</v>
      </c>
      <c r="B18" t="s">
        <v>26</v>
      </c>
      <c r="D18" t="s">
        <v>0</v>
      </c>
      <c r="E18" t="s">
        <v>26</v>
      </c>
    </row>
    <row r="19" spans="1:8">
      <c r="A19" s="2" t="s">
        <v>504</v>
      </c>
      <c r="B19" s="3">
        <v>3</v>
      </c>
      <c r="D19" s="2" t="s">
        <v>460</v>
      </c>
      <c r="E19" s="3">
        <v>12</v>
      </c>
      <c r="H19" s="2"/>
    </row>
    <row r="20" spans="1:8">
      <c r="A20" s="2" t="s">
        <v>505</v>
      </c>
      <c r="B20" s="3">
        <v>5</v>
      </c>
      <c r="D20" s="2" t="s">
        <v>347</v>
      </c>
      <c r="E20" s="3">
        <v>136</v>
      </c>
      <c r="H20" s="2"/>
    </row>
    <row r="21" spans="1:8">
      <c r="A21" s="2" t="s">
        <v>506</v>
      </c>
      <c r="B21" s="3">
        <v>5</v>
      </c>
      <c r="D21" s="2" t="s">
        <v>348</v>
      </c>
      <c r="E21" s="3">
        <v>34</v>
      </c>
      <c r="H21" s="2"/>
    </row>
    <row r="22" spans="1:8">
      <c r="A22" s="2" t="s">
        <v>507</v>
      </c>
      <c r="B22" s="3">
        <v>12</v>
      </c>
      <c r="D22" s="2" t="s">
        <v>349</v>
      </c>
      <c r="E22" s="3">
        <v>47</v>
      </c>
      <c r="H22" s="2"/>
    </row>
    <row r="23" spans="1:8">
      <c r="A23" s="2" t="s">
        <v>508</v>
      </c>
      <c r="B23" s="3">
        <v>7</v>
      </c>
      <c r="E23">
        <f>SUM(E19:E22)</f>
        <v>229</v>
      </c>
    </row>
    <row r="24" spans="1:8">
      <c r="A24" s="2" t="s">
        <v>509</v>
      </c>
      <c r="B24" s="3">
        <v>21</v>
      </c>
    </row>
    <row r="25" spans="1:8">
      <c r="A25" s="2" t="s">
        <v>510</v>
      </c>
      <c r="B25" s="3">
        <v>31</v>
      </c>
    </row>
    <row r="26" spans="1:8">
      <c r="A26" s="2" t="s">
        <v>981</v>
      </c>
      <c r="B26" s="3">
        <v>5</v>
      </c>
    </row>
    <row r="27" spans="1:8">
      <c r="A27" s="2" t="s">
        <v>47</v>
      </c>
      <c r="B27" s="3">
        <v>3</v>
      </c>
      <c r="D27" s="2"/>
      <c r="E27" s="3"/>
    </row>
    <row r="28" spans="1:8">
      <c r="A28" s="2" t="s">
        <v>742</v>
      </c>
      <c r="B28" s="3">
        <v>1</v>
      </c>
    </row>
    <row r="29" spans="1:8">
      <c r="A29" s="2" t="s">
        <v>511</v>
      </c>
      <c r="B29" s="3">
        <v>6</v>
      </c>
      <c r="D29" s="2"/>
      <c r="E29" s="3"/>
    </row>
    <row r="30" spans="1:8">
      <c r="A30" s="2" t="s">
        <v>79</v>
      </c>
      <c r="B30" s="3">
        <v>28</v>
      </c>
    </row>
    <row r="31" spans="1:8">
      <c r="A31" s="2" t="s">
        <v>512</v>
      </c>
      <c r="B31" s="3">
        <v>21</v>
      </c>
    </row>
    <row r="32" spans="1:8">
      <c r="A32" s="2" t="s">
        <v>513</v>
      </c>
      <c r="B32" s="3">
        <v>1</v>
      </c>
    </row>
    <row r="33" spans="1:8">
      <c r="A33" s="2" t="s">
        <v>514</v>
      </c>
      <c r="B33" s="3">
        <v>77</v>
      </c>
    </row>
    <row r="34" spans="1:8">
      <c r="A34" s="2" t="s">
        <v>515</v>
      </c>
      <c r="B34" s="3">
        <v>3</v>
      </c>
    </row>
    <row r="35" spans="1:8">
      <c r="B35">
        <f>SUM(B19:B34)</f>
        <v>229</v>
      </c>
    </row>
    <row r="38" spans="1:8">
      <c r="G38" s="2"/>
      <c r="H38" s="3"/>
    </row>
    <row r="39" spans="1:8">
      <c r="D39" s="2"/>
      <c r="E39" s="3"/>
      <c r="G39" s="2"/>
      <c r="H39" s="3"/>
    </row>
    <row r="40" spans="1:8">
      <c r="G40" s="2"/>
      <c r="H40" s="3"/>
    </row>
    <row r="41" spans="1:8">
      <c r="G41" s="2"/>
      <c r="H41" s="3"/>
    </row>
    <row r="42" spans="1:8">
      <c r="G42" s="2"/>
      <c r="H42" s="3"/>
    </row>
    <row r="43" spans="1:8">
      <c r="G43" s="2"/>
      <c r="H43" s="3"/>
    </row>
    <row r="44" spans="1:8">
      <c r="D44" s="2"/>
      <c r="E44" s="3"/>
      <c r="G44" s="2"/>
      <c r="H44" s="3"/>
    </row>
    <row r="45" spans="1:8">
      <c r="G45" s="2"/>
      <c r="H45" s="3"/>
    </row>
    <row r="46" spans="1:8">
      <c r="D46" s="2"/>
      <c r="E46" s="3"/>
      <c r="G46" s="2"/>
      <c r="H46" s="3"/>
    </row>
    <row r="47" spans="1:8">
      <c r="G47" s="2"/>
      <c r="H47" s="3"/>
    </row>
    <row r="48" spans="1:8">
      <c r="D48" s="2"/>
      <c r="E48" s="3"/>
      <c r="G48" s="2"/>
      <c r="H48" s="3"/>
    </row>
    <row r="49" spans="7:8">
      <c r="G49" s="2"/>
      <c r="H49" s="3"/>
    </row>
    <row r="50" spans="7:8">
      <c r="G50" s="2"/>
      <c r="H50" s="3"/>
    </row>
    <row r="51" spans="7:8">
      <c r="G51" s="2"/>
      <c r="H51" s="3"/>
    </row>
    <row r="52" spans="7:8">
      <c r="G52" s="2"/>
      <c r="H52" s="3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U125"/>
  <sheetViews>
    <sheetView zoomScale="70" zoomScaleNormal="70" workbookViewId="0">
      <selection activeCell="H101" sqref="H101:Q101"/>
    </sheetView>
  </sheetViews>
  <sheetFormatPr baseColWidth="10" defaultRowHeight="14.4"/>
  <sheetData>
    <row r="19" spans="1:21">
      <c r="A19" t="s">
        <v>646</v>
      </c>
      <c r="J19" s="132" t="s">
        <v>523</v>
      </c>
      <c r="K19" s="132" t="s">
        <v>982</v>
      </c>
      <c r="L19" s="132" t="s">
        <v>518</v>
      </c>
      <c r="M19" s="132" t="s">
        <v>519</v>
      </c>
      <c r="N19" s="132" t="s">
        <v>983</v>
      </c>
      <c r="O19" s="132" t="s">
        <v>346</v>
      </c>
      <c r="P19" s="132" t="s">
        <v>520</v>
      </c>
      <c r="Q19" s="132" t="s">
        <v>525</v>
      </c>
      <c r="R19" s="132" t="s">
        <v>50</v>
      </c>
      <c r="S19" s="132" t="s">
        <v>521</v>
      </c>
      <c r="T19" s="132" t="s">
        <v>500</v>
      </c>
      <c r="U19" s="132" t="s">
        <v>550</v>
      </c>
    </row>
    <row r="20" spans="1:21" ht="15.6">
      <c r="A20" s="171" t="s">
        <v>516</v>
      </c>
      <c r="B20" s="173" t="s">
        <v>517</v>
      </c>
      <c r="C20" s="174"/>
      <c r="D20" s="175"/>
      <c r="J20" s="2" t="s">
        <v>522</v>
      </c>
      <c r="K20" s="3">
        <v>2</v>
      </c>
      <c r="L20" s="3">
        <v>199</v>
      </c>
      <c r="M20" s="3">
        <v>329</v>
      </c>
      <c r="N20" s="3">
        <v>3</v>
      </c>
      <c r="O20" s="3">
        <v>449</v>
      </c>
      <c r="P20" s="3">
        <v>179</v>
      </c>
      <c r="Q20" s="3">
        <v>90</v>
      </c>
      <c r="R20" s="3">
        <v>1</v>
      </c>
      <c r="S20" s="3">
        <v>120</v>
      </c>
      <c r="T20" s="3">
        <v>424</v>
      </c>
      <c r="U20">
        <v>110</v>
      </c>
    </row>
    <row r="21" spans="1:21" ht="15.6" customHeight="1">
      <c r="A21" s="172"/>
      <c r="B21" s="76" t="s">
        <v>24</v>
      </c>
      <c r="C21" s="76" t="s">
        <v>25</v>
      </c>
      <c r="D21" s="76" t="s">
        <v>103</v>
      </c>
    </row>
    <row r="22" spans="1:21" ht="28.8">
      <c r="A22" s="77" t="s">
        <v>522</v>
      </c>
      <c r="B22" s="78">
        <v>1052</v>
      </c>
      <c r="C22" s="78">
        <v>854</v>
      </c>
      <c r="D22" s="77">
        <f>SUM(B22:C22)</f>
        <v>1906</v>
      </c>
    </row>
    <row r="41" spans="1:2">
      <c r="A41" t="s">
        <v>744</v>
      </c>
    </row>
    <row r="43" spans="1:2">
      <c r="B43" s="1"/>
    </row>
    <row r="44" spans="1:2">
      <c r="A44" t="s">
        <v>53</v>
      </c>
      <c r="B44" s="1" t="s">
        <v>26</v>
      </c>
    </row>
    <row r="45" spans="1:2">
      <c r="A45" s="2" t="s">
        <v>745</v>
      </c>
      <c r="B45" s="3">
        <v>67</v>
      </c>
    </row>
    <row r="46" spans="1:2">
      <c r="A46" s="2" t="s">
        <v>746</v>
      </c>
      <c r="B46" s="3">
        <v>129</v>
      </c>
    </row>
    <row r="47" spans="1:2">
      <c r="A47" s="2" t="s">
        <v>747</v>
      </c>
      <c r="B47" s="3">
        <v>8</v>
      </c>
    </row>
    <row r="48" spans="1:2">
      <c r="A48" s="2" t="s">
        <v>748</v>
      </c>
      <c r="B48" s="3">
        <v>138</v>
      </c>
    </row>
    <row r="49" spans="1:2">
      <c r="A49" s="2" t="s">
        <v>749</v>
      </c>
      <c r="B49" s="3">
        <v>21</v>
      </c>
    </row>
    <row r="50" spans="1:2">
      <c r="A50" s="2" t="s">
        <v>750</v>
      </c>
      <c r="B50" s="3">
        <v>48</v>
      </c>
    </row>
    <row r="51" spans="1:2">
      <c r="A51" s="2" t="s">
        <v>751</v>
      </c>
      <c r="B51" s="3">
        <v>36</v>
      </c>
    </row>
    <row r="52" spans="1:2">
      <c r="A52" s="2" t="s">
        <v>752</v>
      </c>
      <c r="B52" s="3">
        <v>128</v>
      </c>
    </row>
    <row r="53" spans="1:2">
      <c r="A53" s="2" t="s">
        <v>753</v>
      </c>
      <c r="B53" s="3">
        <v>144</v>
      </c>
    </row>
    <row r="54" spans="1:2">
      <c r="A54" s="2" t="s">
        <v>754</v>
      </c>
      <c r="B54" s="3">
        <v>214</v>
      </c>
    </row>
    <row r="55" spans="1:2">
      <c r="A55" s="2" t="s">
        <v>755</v>
      </c>
      <c r="B55" s="3">
        <v>29</v>
      </c>
    </row>
    <row r="56" spans="1:2">
      <c r="A56" s="2" t="s">
        <v>756</v>
      </c>
      <c r="B56" s="3">
        <v>103</v>
      </c>
    </row>
    <row r="57" spans="1:2">
      <c r="A57" s="2" t="s">
        <v>757</v>
      </c>
      <c r="B57" s="3">
        <v>102</v>
      </c>
    </row>
    <row r="58" spans="1:2">
      <c r="A58" s="2" t="s">
        <v>758</v>
      </c>
      <c r="B58" s="3">
        <v>95</v>
      </c>
    </row>
    <row r="59" spans="1:2">
      <c r="A59" s="2" t="s">
        <v>759</v>
      </c>
      <c r="B59" s="3">
        <v>95</v>
      </c>
    </row>
    <row r="60" spans="1:2">
      <c r="A60" s="2" t="s">
        <v>760</v>
      </c>
      <c r="B60" s="3">
        <v>1</v>
      </c>
    </row>
    <row r="61" spans="1:2">
      <c r="A61" s="2" t="s">
        <v>761</v>
      </c>
      <c r="B61" s="3">
        <v>9</v>
      </c>
    </row>
    <row r="62" spans="1:2">
      <c r="A62" s="2" t="s">
        <v>762</v>
      </c>
      <c r="B62" s="3">
        <v>3</v>
      </c>
    </row>
    <row r="63" spans="1:2">
      <c r="A63" s="2" t="s">
        <v>763</v>
      </c>
      <c r="B63" s="3">
        <v>2</v>
      </c>
    </row>
    <row r="64" spans="1:2">
      <c r="A64" s="2" t="s">
        <v>764</v>
      </c>
      <c r="B64" s="3">
        <v>1</v>
      </c>
    </row>
    <row r="65" spans="1:2">
      <c r="A65" s="2" t="s">
        <v>765</v>
      </c>
      <c r="B65" s="3">
        <v>18</v>
      </c>
    </row>
    <row r="66" spans="1:2">
      <c r="A66" s="2" t="s">
        <v>766</v>
      </c>
      <c r="B66" s="3">
        <v>18</v>
      </c>
    </row>
    <row r="67" spans="1:2">
      <c r="A67" s="2" t="s">
        <v>767</v>
      </c>
      <c r="B67" s="3">
        <v>18</v>
      </c>
    </row>
    <row r="68" spans="1:2">
      <c r="A68" s="2" t="s">
        <v>768</v>
      </c>
      <c r="B68" s="3">
        <v>214</v>
      </c>
    </row>
    <row r="69" spans="1:2">
      <c r="A69" s="2" t="s">
        <v>769</v>
      </c>
      <c r="B69" s="3">
        <v>1</v>
      </c>
    </row>
    <row r="70" spans="1:2">
      <c r="A70" s="2" t="s">
        <v>770</v>
      </c>
      <c r="B70" s="3">
        <v>9</v>
      </c>
    </row>
    <row r="71" spans="1:2">
      <c r="A71" s="2" t="s">
        <v>771</v>
      </c>
      <c r="B71" s="3">
        <v>8</v>
      </c>
    </row>
    <row r="72" spans="1:2">
      <c r="A72" s="2" t="s">
        <v>596</v>
      </c>
      <c r="B72" s="3">
        <v>13</v>
      </c>
    </row>
    <row r="73" spans="1:2">
      <c r="A73" s="2" t="s">
        <v>772</v>
      </c>
      <c r="B73" s="3">
        <v>8</v>
      </c>
    </row>
    <row r="74" spans="1:2">
      <c r="A74" s="2" t="s">
        <v>984</v>
      </c>
      <c r="B74" s="3">
        <v>97</v>
      </c>
    </row>
    <row r="75" spans="1:2">
      <c r="A75" s="2" t="s">
        <v>985</v>
      </c>
      <c r="B75" s="3">
        <v>97</v>
      </c>
    </row>
    <row r="76" spans="1:2">
      <c r="A76" s="2" t="s">
        <v>986</v>
      </c>
      <c r="B76" s="3">
        <v>3</v>
      </c>
    </row>
    <row r="77" spans="1:2">
      <c r="A77" s="2" t="s">
        <v>987</v>
      </c>
      <c r="B77" s="3">
        <v>3</v>
      </c>
    </row>
    <row r="78" spans="1:2">
      <c r="A78" s="2" t="s">
        <v>988</v>
      </c>
      <c r="B78" s="3">
        <v>28</v>
      </c>
    </row>
    <row r="79" spans="1:2">
      <c r="A79" s="2" t="s">
        <v>989</v>
      </c>
      <c r="B79" s="3">
        <v>14</v>
      </c>
    </row>
    <row r="80" spans="1:2">
      <c r="A80" s="2" t="s">
        <v>990</v>
      </c>
      <c r="B80" s="3">
        <v>18</v>
      </c>
    </row>
    <row r="81" spans="1:17">
      <c r="A81" s="2" t="s">
        <v>991</v>
      </c>
      <c r="B81" s="3">
        <v>83</v>
      </c>
    </row>
    <row r="82" spans="1:17">
      <c r="A82" s="2" t="s">
        <v>992</v>
      </c>
      <c r="B82" s="3">
        <v>19</v>
      </c>
    </row>
    <row r="83" spans="1:17">
      <c r="B83" s="1"/>
    </row>
    <row r="88" spans="1:17">
      <c r="A88" s="208" t="s">
        <v>523</v>
      </c>
      <c r="B88" s="208" t="s">
        <v>25</v>
      </c>
      <c r="C88" s="208" t="s">
        <v>24</v>
      </c>
      <c r="D88" s="208" t="s">
        <v>743</v>
      </c>
      <c r="E88" s="209"/>
      <c r="F88" s="209"/>
      <c r="G88" s="209"/>
      <c r="H88" s="210" t="s">
        <v>774</v>
      </c>
      <c r="I88" s="211"/>
      <c r="J88" s="211"/>
      <c r="K88" s="211"/>
      <c r="L88" s="211"/>
      <c r="M88" s="211"/>
      <c r="N88" s="211"/>
      <c r="O88" s="211"/>
      <c r="P88" s="211"/>
      <c r="Q88" s="212"/>
    </row>
    <row r="89" spans="1:17" ht="28.8">
      <c r="A89" s="2" t="s">
        <v>626</v>
      </c>
      <c r="B89" s="3">
        <v>54</v>
      </c>
      <c r="C89" s="3">
        <v>58</v>
      </c>
      <c r="D89" s="3">
        <v>112</v>
      </c>
      <c r="E89" s="3"/>
      <c r="F89" s="3"/>
      <c r="G89" s="3"/>
      <c r="H89" s="213" t="s">
        <v>523</v>
      </c>
      <c r="I89" s="214" t="s">
        <v>982</v>
      </c>
      <c r="J89" s="214" t="s">
        <v>518</v>
      </c>
      <c r="K89" s="214" t="s">
        <v>519</v>
      </c>
      <c r="L89" s="214" t="s">
        <v>346</v>
      </c>
      <c r="M89" s="214" t="s">
        <v>520</v>
      </c>
      <c r="N89" s="214" t="s">
        <v>521</v>
      </c>
      <c r="O89" s="214" t="s">
        <v>550</v>
      </c>
      <c r="P89" s="214" t="s">
        <v>525</v>
      </c>
      <c r="Q89" s="214" t="s">
        <v>500</v>
      </c>
    </row>
    <row r="90" spans="1:17">
      <c r="A90" s="2" t="s">
        <v>628</v>
      </c>
      <c r="B90" s="3">
        <v>82</v>
      </c>
      <c r="C90" s="3">
        <v>0</v>
      </c>
      <c r="D90" s="3">
        <v>82</v>
      </c>
      <c r="E90" s="3"/>
      <c r="F90" s="3"/>
      <c r="G90" s="3"/>
      <c r="H90" s="80" t="s">
        <v>626</v>
      </c>
      <c r="I90" s="79">
        <v>0</v>
      </c>
      <c r="J90" s="79">
        <v>13</v>
      </c>
      <c r="K90" s="79">
        <v>18</v>
      </c>
      <c r="L90" s="79">
        <v>19</v>
      </c>
      <c r="M90" s="79">
        <v>13</v>
      </c>
      <c r="N90" s="79">
        <v>21</v>
      </c>
      <c r="O90" s="79">
        <v>22</v>
      </c>
      <c r="P90" s="79">
        <v>2</v>
      </c>
      <c r="Q90" s="79">
        <v>4</v>
      </c>
    </row>
    <row r="91" spans="1:17">
      <c r="A91" s="2" t="s">
        <v>636</v>
      </c>
      <c r="B91" s="3">
        <v>0</v>
      </c>
      <c r="C91" s="3">
        <v>2</v>
      </c>
      <c r="D91" s="3">
        <v>2</v>
      </c>
      <c r="E91" s="3"/>
      <c r="F91" s="3"/>
      <c r="G91" s="3"/>
      <c r="H91" s="80" t="s">
        <v>628</v>
      </c>
      <c r="I91" s="79">
        <v>0</v>
      </c>
      <c r="J91" s="79">
        <v>0</v>
      </c>
      <c r="K91" s="79">
        <v>5</v>
      </c>
      <c r="L91" s="79">
        <v>18</v>
      </c>
      <c r="M91" s="79">
        <v>13</v>
      </c>
      <c r="N91" s="79">
        <v>30</v>
      </c>
      <c r="O91" s="79">
        <v>8</v>
      </c>
      <c r="P91" s="79">
        <v>6</v>
      </c>
      <c r="Q91" s="79">
        <v>2</v>
      </c>
    </row>
    <row r="92" spans="1:17">
      <c r="A92" s="2" t="s">
        <v>530</v>
      </c>
      <c r="B92" s="3">
        <v>16</v>
      </c>
      <c r="C92" s="3">
        <v>18</v>
      </c>
      <c r="D92" s="3">
        <v>34</v>
      </c>
      <c r="E92" s="3"/>
      <c r="F92" s="3"/>
      <c r="G92" s="3"/>
      <c r="H92" s="80" t="s">
        <v>636</v>
      </c>
      <c r="I92" s="79">
        <v>0</v>
      </c>
      <c r="J92" s="79">
        <v>0</v>
      </c>
      <c r="K92" s="79">
        <v>0</v>
      </c>
      <c r="L92" s="79">
        <v>2</v>
      </c>
      <c r="M92" s="79">
        <v>0</v>
      </c>
      <c r="N92" s="79">
        <v>0</v>
      </c>
      <c r="O92" s="79">
        <v>0</v>
      </c>
      <c r="P92" s="79">
        <v>0</v>
      </c>
      <c r="Q92" s="79"/>
    </row>
    <row r="93" spans="1:17">
      <c r="A93" s="2" t="s">
        <v>639</v>
      </c>
      <c r="B93" s="3">
        <v>41</v>
      </c>
      <c r="C93" s="3">
        <v>32</v>
      </c>
      <c r="D93" s="3">
        <v>73</v>
      </c>
      <c r="E93" s="3"/>
      <c r="F93" s="3"/>
      <c r="G93" s="3"/>
      <c r="H93" s="80" t="s">
        <v>530</v>
      </c>
      <c r="I93" s="79">
        <v>0</v>
      </c>
      <c r="J93" s="79">
        <v>0</v>
      </c>
      <c r="K93" s="79">
        <v>0</v>
      </c>
      <c r="L93" s="79">
        <v>0</v>
      </c>
      <c r="M93" s="79">
        <v>0</v>
      </c>
      <c r="N93" s="79">
        <v>28</v>
      </c>
      <c r="O93" s="79">
        <v>0</v>
      </c>
      <c r="P93" s="79">
        <v>0</v>
      </c>
      <c r="Q93" s="79">
        <v>6</v>
      </c>
    </row>
    <row r="94" spans="1:17">
      <c r="A94" s="2" t="s">
        <v>637</v>
      </c>
      <c r="B94" s="3">
        <v>50</v>
      </c>
      <c r="C94" s="3">
        <v>83</v>
      </c>
      <c r="D94" s="3">
        <v>133</v>
      </c>
      <c r="E94" s="3"/>
      <c r="F94" s="3"/>
      <c r="G94" s="3"/>
      <c r="H94" s="80" t="s">
        <v>639</v>
      </c>
      <c r="I94" s="79">
        <v>0</v>
      </c>
      <c r="J94" s="79">
        <v>8</v>
      </c>
      <c r="K94" s="79">
        <v>6</v>
      </c>
      <c r="L94" s="79">
        <v>8</v>
      </c>
      <c r="M94" s="79">
        <v>8</v>
      </c>
      <c r="N94" s="79">
        <v>4</v>
      </c>
      <c r="O94" s="79">
        <v>5</v>
      </c>
      <c r="P94" s="79">
        <v>2</v>
      </c>
      <c r="Q94" s="79">
        <v>32</v>
      </c>
    </row>
    <row r="95" spans="1:17">
      <c r="A95" s="2" t="s">
        <v>622</v>
      </c>
      <c r="B95" s="3">
        <v>5</v>
      </c>
      <c r="C95" s="3">
        <v>10</v>
      </c>
      <c r="D95" s="3">
        <v>15</v>
      </c>
      <c r="E95" s="3"/>
      <c r="F95" s="3"/>
      <c r="G95" s="3"/>
      <c r="H95" s="80" t="s">
        <v>993</v>
      </c>
      <c r="I95" s="79">
        <v>0</v>
      </c>
      <c r="J95" s="79">
        <v>0</v>
      </c>
      <c r="K95" s="79">
        <v>0</v>
      </c>
      <c r="L95" s="79">
        <v>0</v>
      </c>
      <c r="M95" s="79"/>
      <c r="N95" s="79">
        <v>0</v>
      </c>
      <c r="O95" s="79">
        <v>0</v>
      </c>
      <c r="P95" s="79">
        <v>0</v>
      </c>
      <c r="Q95" s="79"/>
    </row>
    <row r="96" spans="1:17">
      <c r="A96" s="2" t="s">
        <v>773</v>
      </c>
      <c r="B96" s="3">
        <v>35</v>
      </c>
      <c r="C96" s="3">
        <v>21</v>
      </c>
      <c r="D96" s="3">
        <v>56</v>
      </c>
      <c r="E96" s="3"/>
      <c r="F96" s="3"/>
      <c r="G96" s="3"/>
      <c r="H96" s="80" t="s">
        <v>637</v>
      </c>
      <c r="I96" s="79">
        <v>1</v>
      </c>
      <c r="J96" s="79">
        <v>12</v>
      </c>
      <c r="K96" s="79">
        <v>33</v>
      </c>
      <c r="L96" s="79">
        <v>22</v>
      </c>
      <c r="M96" s="79">
        <v>9</v>
      </c>
      <c r="N96" s="79">
        <v>27</v>
      </c>
      <c r="O96" s="79">
        <v>5</v>
      </c>
      <c r="P96" s="79">
        <v>0</v>
      </c>
      <c r="Q96" s="79">
        <v>24</v>
      </c>
    </row>
    <row r="97" spans="1:17">
      <c r="A97" s="2" t="s">
        <v>630</v>
      </c>
      <c r="B97" s="3">
        <v>18</v>
      </c>
      <c r="C97" s="3">
        <v>20</v>
      </c>
      <c r="D97" s="3">
        <v>38</v>
      </c>
      <c r="E97" s="3"/>
      <c r="F97" s="3"/>
      <c r="G97" s="3"/>
      <c r="H97" s="80" t="s">
        <v>622</v>
      </c>
      <c r="I97" s="79">
        <v>0</v>
      </c>
      <c r="J97" s="79">
        <v>2</v>
      </c>
      <c r="K97" s="79">
        <v>3</v>
      </c>
      <c r="L97" s="79">
        <v>4</v>
      </c>
      <c r="M97" s="79">
        <v>2</v>
      </c>
      <c r="N97" s="79">
        <v>0</v>
      </c>
      <c r="O97" s="79">
        <v>0</v>
      </c>
      <c r="P97" s="79">
        <v>0</v>
      </c>
      <c r="Q97" s="79">
        <v>4</v>
      </c>
    </row>
    <row r="98" spans="1:17">
      <c r="A98" s="2" t="s">
        <v>641</v>
      </c>
      <c r="B98" s="3">
        <v>2</v>
      </c>
      <c r="C98" s="3">
        <v>22</v>
      </c>
      <c r="D98" s="3">
        <v>24</v>
      </c>
      <c r="E98" s="3"/>
      <c r="F98" s="3"/>
      <c r="G98" s="3"/>
      <c r="H98" s="80" t="s">
        <v>773</v>
      </c>
      <c r="I98" s="79">
        <v>0</v>
      </c>
      <c r="J98" s="79">
        <v>4</v>
      </c>
      <c r="K98" s="79">
        <v>12</v>
      </c>
      <c r="L98" s="79">
        <v>10</v>
      </c>
      <c r="M98" s="79">
        <v>7</v>
      </c>
      <c r="N98" s="79">
        <v>15</v>
      </c>
      <c r="O98" s="79">
        <v>0</v>
      </c>
      <c r="P98" s="79">
        <v>0</v>
      </c>
      <c r="Q98" s="79">
        <v>8</v>
      </c>
    </row>
    <row r="99" spans="1:17">
      <c r="A99" s="208" t="s">
        <v>743</v>
      </c>
      <c r="B99" s="208">
        <v>303</v>
      </c>
      <c r="C99" s="208">
        <v>266</v>
      </c>
      <c r="D99" s="208">
        <v>569</v>
      </c>
      <c r="E99" s="3"/>
      <c r="F99" s="3"/>
      <c r="G99" s="3"/>
      <c r="H99" s="80" t="s">
        <v>630</v>
      </c>
      <c r="I99" s="79">
        <v>0</v>
      </c>
      <c r="J99" s="79">
        <v>4</v>
      </c>
      <c r="K99" s="79">
        <v>9</v>
      </c>
      <c r="L99" s="79">
        <v>5</v>
      </c>
      <c r="M99" s="79">
        <v>2</v>
      </c>
      <c r="N99" s="79">
        <v>8</v>
      </c>
      <c r="O99" s="79">
        <v>3</v>
      </c>
      <c r="P99" s="79">
        <v>2</v>
      </c>
      <c r="Q99" s="79">
        <v>5</v>
      </c>
    </row>
    <row r="100" spans="1:17">
      <c r="E100" s="3"/>
      <c r="F100" s="3"/>
      <c r="G100" s="3"/>
      <c r="H100" s="80" t="s">
        <v>641</v>
      </c>
      <c r="I100" s="79">
        <v>0</v>
      </c>
      <c r="J100" s="79">
        <v>2</v>
      </c>
      <c r="K100" s="79">
        <v>5</v>
      </c>
      <c r="L100" s="79">
        <v>8</v>
      </c>
      <c r="M100" s="79">
        <v>1</v>
      </c>
      <c r="N100" s="79">
        <v>0</v>
      </c>
      <c r="O100" s="79">
        <v>0</v>
      </c>
      <c r="P100" s="79">
        <v>0</v>
      </c>
      <c r="Q100" s="79">
        <v>8</v>
      </c>
    </row>
    <row r="101" spans="1:17">
      <c r="E101" s="3"/>
      <c r="F101" s="3"/>
      <c r="G101" s="3"/>
      <c r="H101" s="214" t="s">
        <v>743</v>
      </c>
      <c r="I101" s="214">
        <f t="shared" ref="I101:Q101" si="0">SUM(I90:I100)</f>
        <v>1</v>
      </c>
      <c r="J101" s="214">
        <f t="shared" si="0"/>
        <v>45</v>
      </c>
      <c r="K101" s="214">
        <f t="shared" si="0"/>
        <v>91</v>
      </c>
      <c r="L101" s="214">
        <f t="shared" si="0"/>
        <v>96</v>
      </c>
      <c r="M101" s="214">
        <f t="shared" si="0"/>
        <v>55</v>
      </c>
      <c r="N101" s="214">
        <f t="shared" si="0"/>
        <v>133</v>
      </c>
      <c r="O101" s="214">
        <f t="shared" si="0"/>
        <v>43</v>
      </c>
      <c r="P101" s="214">
        <f t="shared" si="0"/>
        <v>12</v>
      </c>
      <c r="Q101" s="214">
        <f t="shared" si="0"/>
        <v>93</v>
      </c>
    </row>
    <row r="102" spans="1:17">
      <c r="E102" s="3"/>
      <c r="F102" s="3"/>
      <c r="G102" s="3"/>
    </row>
    <row r="103" spans="1:17">
      <c r="E103" s="3"/>
      <c r="F103" s="3"/>
      <c r="G103" s="3"/>
    </row>
    <row r="104" spans="1:17">
      <c r="E104" s="3"/>
      <c r="F104" s="3"/>
      <c r="G104" s="3"/>
    </row>
    <row r="105" spans="1:17">
      <c r="E105" s="3"/>
      <c r="F105" s="3"/>
      <c r="G105" s="3"/>
    </row>
    <row r="106" spans="1:17">
      <c r="E106" s="3"/>
      <c r="F106" s="3"/>
      <c r="G106" s="3"/>
    </row>
    <row r="107" spans="1:17">
      <c r="D107" s="217"/>
      <c r="E107" s="3"/>
      <c r="F107" s="3"/>
      <c r="G107" s="3"/>
    </row>
    <row r="108" spans="1:17">
      <c r="E108" s="3"/>
      <c r="F108" s="3"/>
      <c r="G108" s="3"/>
    </row>
    <row r="109" spans="1:17">
      <c r="E109" s="3"/>
      <c r="F109" s="3"/>
      <c r="G109" s="3"/>
    </row>
    <row r="110" spans="1:17">
      <c r="E110" s="3"/>
      <c r="F110" s="3"/>
      <c r="G110" s="3"/>
    </row>
    <row r="111" spans="1:17">
      <c r="E111" s="3"/>
      <c r="F111" s="3"/>
      <c r="G111" s="3"/>
    </row>
    <row r="112" spans="1:17">
      <c r="E112" s="3"/>
      <c r="F112" s="3"/>
      <c r="G112" s="3"/>
    </row>
    <row r="113" spans="5:18">
      <c r="E113" s="3"/>
      <c r="F113" s="3"/>
      <c r="G113" s="3"/>
    </row>
    <row r="114" spans="5:18">
      <c r="E114" s="3"/>
      <c r="G114" s="3"/>
    </row>
    <row r="115" spans="5:18">
      <c r="E115" s="3"/>
      <c r="G115" s="3"/>
    </row>
    <row r="116" spans="5:18">
      <c r="E116" s="3"/>
      <c r="N116" s="2"/>
      <c r="O116" s="3"/>
      <c r="P116" s="3"/>
    </row>
    <row r="117" spans="5:18">
      <c r="E117" s="3"/>
      <c r="N117" s="2"/>
      <c r="O117" s="3"/>
      <c r="P117" s="3"/>
      <c r="Q117" s="3"/>
      <c r="R117" s="3"/>
    </row>
    <row r="118" spans="5:18">
      <c r="N118" s="2"/>
      <c r="O118" s="3"/>
      <c r="P118" s="3"/>
      <c r="Q118" s="3"/>
      <c r="R118" s="3"/>
    </row>
    <row r="119" spans="5:18">
      <c r="N119" s="2"/>
      <c r="O119" s="3"/>
      <c r="P119" s="3"/>
      <c r="Q119" s="3"/>
      <c r="R119" s="3"/>
    </row>
    <row r="120" spans="5:18">
      <c r="N120" s="2"/>
      <c r="O120" s="3"/>
      <c r="P120" s="3"/>
      <c r="Q120" s="3"/>
      <c r="R120" s="3"/>
    </row>
    <row r="121" spans="5:18">
      <c r="N121" s="2"/>
      <c r="O121" s="3"/>
      <c r="P121" s="3"/>
      <c r="Q121" s="3"/>
      <c r="R121" s="3"/>
    </row>
    <row r="122" spans="5:18">
      <c r="N122" s="215"/>
      <c r="O122" s="216"/>
      <c r="P122" s="216"/>
      <c r="Q122" s="216"/>
      <c r="R122" s="3"/>
    </row>
    <row r="123" spans="5:18">
      <c r="R123" s="3"/>
    </row>
    <row r="124" spans="5:18">
      <c r="R124" s="3"/>
    </row>
    <row r="125" spans="5:18">
      <c r="R125" s="216"/>
    </row>
  </sheetData>
  <mergeCells count="3">
    <mergeCell ref="H88:Q88"/>
    <mergeCell ref="A20:A21"/>
    <mergeCell ref="B20:D20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5:V358"/>
  <sheetViews>
    <sheetView workbookViewId="0">
      <selection activeCell="A342" sqref="A342:K357"/>
    </sheetView>
  </sheetViews>
  <sheetFormatPr baseColWidth="10" defaultRowHeight="14.4"/>
  <cols>
    <col min="1" max="1" width="39.77734375" bestFit="1" customWidth="1"/>
  </cols>
  <sheetData>
    <row r="25" spans="1:15">
      <c r="A25" s="134"/>
      <c r="B25" s="13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</row>
    <row r="26" spans="1:15">
      <c r="A26" s="37" t="s">
        <v>53</v>
      </c>
      <c r="B26" s="37" t="s">
        <v>26</v>
      </c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</row>
    <row r="27" spans="1:15">
      <c r="A27" s="2" t="s">
        <v>526</v>
      </c>
      <c r="B27" s="1">
        <v>8778</v>
      </c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</row>
    <row r="28" spans="1:15">
      <c r="A28" s="2" t="s">
        <v>527</v>
      </c>
      <c r="B28" s="1">
        <v>1721</v>
      </c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</row>
    <row r="29" spans="1:15">
      <c r="A29" s="2" t="s">
        <v>528</v>
      </c>
      <c r="B29" s="1">
        <v>15135</v>
      </c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</row>
    <row r="30" spans="1:15">
      <c r="A30" s="2" t="s">
        <v>529</v>
      </c>
      <c r="B30" s="1">
        <v>1424</v>
      </c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1:15">
      <c r="A31" s="2" t="s">
        <v>530</v>
      </c>
      <c r="B31" s="1">
        <v>2553</v>
      </c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</row>
    <row r="32" spans="1:15">
      <c r="A32" s="74"/>
      <c r="B32" s="75">
        <f>SUM(B27:B31)</f>
        <v>29611</v>
      </c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</row>
    <row r="33" spans="1:15">
      <c r="A33" s="74"/>
      <c r="B33" s="81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</row>
    <row r="34" spans="1:15">
      <c r="A34" s="74"/>
      <c r="B34" s="75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</row>
    <row r="35" spans="1:15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</row>
    <row r="36" spans="1:15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</row>
    <row r="37" spans="1:15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</row>
    <row r="38" spans="1:15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</row>
    <row r="39" spans="1:15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</row>
    <row r="40" spans="1:15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</row>
    <row r="41" spans="1:15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</row>
    <row r="42" spans="1:15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1:15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</row>
    <row r="44" spans="1:15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</row>
    <row r="45" spans="1:15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</row>
    <row r="48" spans="1:15">
      <c r="L48" s="2"/>
      <c r="M48" s="3"/>
    </row>
    <row r="49" spans="1:13">
      <c r="A49" s="37" t="s">
        <v>53</v>
      </c>
      <c r="B49" s="37" t="s">
        <v>26</v>
      </c>
      <c r="D49" s="82" t="s">
        <v>531</v>
      </c>
      <c r="E49" s="37"/>
      <c r="F49" s="89"/>
      <c r="L49" s="134"/>
      <c r="M49" s="134"/>
    </row>
    <row r="50" spans="1:13">
      <c r="A50" s="2" t="s">
        <v>532</v>
      </c>
      <c r="B50" s="3">
        <v>2400</v>
      </c>
      <c r="D50" s="83"/>
      <c r="E50" s="83"/>
      <c r="F50" s="37"/>
      <c r="L50" s="134" t="s">
        <v>558</v>
      </c>
      <c r="M50" s="134"/>
    </row>
    <row r="51" spans="1:13">
      <c r="A51" s="2" t="s">
        <v>533</v>
      </c>
      <c r="B51" s="3">
        <v>553</v>
      </c>
      <c r="D51" s="37" t="s">
        <v>53</v>
      </c>
      <c r="E51" s="37" t="s">
        <v>26</v>
      </c>
      <c r="F51" s="3"/>
      <c r="L51" s="37" t="s">
        <v>53</v>
      </c>
      <c r="M51" s="37" t="s">
        <v>26</v>
      </c>
    </row>
    <row r="52" spans="1:13">
      <c r="A52" s="2" t="s">
        <v>534</v>
      </c>
      <c r="B52" s="3">
        <v>117</v>
      </c>
      <c r="D52" s="2" t="s">
        <v>532</v>
      </c>
      <c r="E52" s="3">
        <v>107</v>
      </c>
      <c r="F52" s="3"/>
      <c r="L52" s="2" t="s">
        <v>501</v>
      </c>
      <c r="M52" s="3">
        <v>15</v>
      </c>
    </row>
    <row r="53" spans="1:13">
      <c r="A53" s="2" t="s">
        <v>535</v>
      </c>
      <c r="B53" s="3">
        <v>50</v>
      </c>
      <c r="D53" s="2" t="s">
        <v>533</v>
      </c>
      <c r="E53" s="3">
        <v>34</v>
      </c>
      <c r="F53" s="3"/>
      <c r="I53" s="2"/>
      <c r="L53" s="2" t="s">
        <v>537</v>
      </c>
      <c r="M53" s="3">
        <v>34</v>
      </c>
    </row>
    <row r="54" spans="1:13">
      <c r="A54" s="2" t="s">
        <v>536</v>
      </c>
      <c r="B54" s="3">
        <v>168</v>
      </c>
      <c r="D54" s="2" t="s">
        <v>534</v>
      </c>
      <c r="E54" s="3">
        <v>12</v>
      </c>
      <c r="F54" s="3"/>
      <c r="I54" s="2"/>
      <c r="L54" s="2"/>
      <c r="M54" s="3">
        <f>SUM(M52:M53)</f>
        <v>49</v>
      </c>
    </row>
    <row r="55" spans="1:13">
      <c r="A55" s="2" t="s">
        <v>538</v>
      </c>
      <c r="B55" s="3">
        <v>3260</v>
      </c>
      <c r="D55" s="2" t="s">
        <v>535</v>
      </c>
      <c r="E55" s="3">
        <v>0</v>
      </c>
      <c r="F55" s="3"/>
      <c r="I55" s="2"/>
    </row>
    <row r="56" spans="1:13">
      <c r="A56" s="2" t="s">
        <v>539</v>
      </c>
      <c r="B56" s="3">
        <v>649</v>
      </c>
      <c r="D56" s="2" t="s">
        <v>536</v>
      </c>
      <c r="E56" s="3">
        <v>3</v>
      </c>
      <c r="F56" s="3"/>
      <c r="G56" s="2"/>
      <c r="H56" s="3"/>
      <c r="I56" s="2"/>
    </row>
    <row r="57" spans="1:13">
      <c r="A57" s="2" t="s">
        <v>540</v>
      </c>
      <c r="B57" s="3">
        <v>302</v>
      </c>
      <c r="D57" s="2" t="s">
        <v>538</v>
      </c>
      <c r="E57" s="3">
        <v>201</v>
      </c>
      <c r="F57" s="3"/>
      <c r="I57" s="2"/>
    </row>
    <row r="58" spans="1:13">
      <c r="A58" s="2" t="s">
        <v>541</v>
      </c>
      <c r="B58" s="3">
        <v>86</v>
      </c>
      <c r="D58" s="2" t="s">
        <v>539</v>
      </c>
      <c r="E58" s="3">
        <v>89</v>
      </c>
      <c r="F58" s="3"/>
      <c r="I58" s="2"/>
    </row>
    <row r="59" spans="1:13">
      <c r="A59" s="2" t="s">
        <v>542</v>
      </c>
      <c r="B59" s="3">
        <v>822</v>
      </c>
      <c r="D59" s="2" t="s">
        <v>540</v>
      </c>
      <c r="E59" s="3">
        <v>21</v>
      </c>
      <c r="F59" s="3"/>
      <c r="I59" s="2"/>
    </row>
    <row r="60" spans="1:13">
      <c r="A60" s="2" t="s">
        <v>543</v>
      </c>
      <c r="B60" s="3">
        <v>84</v>
      </c>
      <c r="D60" s="2" t="s">
        <v>541</v>
      </c>
      <c r="E60" s="3">
        <v>9</v>
      </c>
      <c r="F60" s="3"/>
      <c r="I60" s="2"/>
    </row>
    <row r="61" spans="1:13">
      <c r="A61" s="2" t="s">
        <v>548</v>
      </c>
      <c r="B61" s="3">
        <v>642</v>
      </c>
      <c r="D61" s="2" t="s">
        <v>542</v>
      </c>
      <c r="E61" s="3">
        <v>26</v>
      </c>
      <c r="F61" s="3"/>
      <c r="I61" s="2"/>
    </row>
    <row r="62" spans="1:13">
      <c r="A62" s="2" t="s">
        <v>544</v>
      </c>
      <c r="B62" s="3">
        <v>4498</v>
      </c>
      <c r="D62" s="2" t="s">
        <v>543</v>
      </c>
      <c r="E62" s="3">
        <v>6</v>
      </c>
      <c r="F62" s="3"/>
      <c r="I62" s="2"/>
    </row>
    <row r="63" spans="1:13">
      <c r="A63" s="2" t="s">
        <v>545</v>
      </c>
      <c r="B63" s="3">
        <v>867</v>
      </c>
      <c r="D63" s="2" t="s">
        <v>548</v>
      </c>
      <c r="E63" s="3">
        <v>65</v>
      </c>
      <c r="F63" s="3"/>
      <c r="I63" s="2"/>
    </row>
    <row r="64" spans="1:13">
      <c r="A64" s="2" t="s">
        <v>546</v>
      </c>
      <c r="B64" s="3">
        <v>358</v>
      </c>
      <c r="D64" s="2" t="s">
        <v>544</v>
      </c>
      <c r="E64" s="3">
        <v>336</v>
      </c>
      <c r="F64" s="3"/>
      <c r="I64" s="2"/>
    </row>
    <row r="65" spans="1:9">
      <c r="A65" s="2" t="s">
        <v>547</v>
      </c>
      <c r="B65" s="3">
        <v>256</v>
      </c>
      <c r="D65" s="2" t="s">
        <v>545</v>
      </c>
      <c r="E65" s="3">
        <v>124</v>
      </c>
      <c r="F65" s="3"/>
      <c r="I65" s="2"/>
    </row>
    <row r="66" spans="1:9">
      <c r="A66" s="2" t="s">
        <v>549</v>
      </c>
      <c r="B66" s="3">
        <v>13603</v>
      </c>
      <c r="D66" s="2" t="s">
        <v>546</v>
      </c>
      <c r="E66" s="3">
        <v>29</v>
      </c>
      <c r="F66" s="3"/>
      <c r="I66" s="2"/>
    </row>
    <row r="67" spans="1:9">
      <c r="A67" s="2" t="s">
        <v>550</v>
      </c>
      <c r="B67" s="3">
        <v>896</v>
      </c>
      <c r="D67" s="2" t="s">
        <v>547</v>
      </c>
      <c r="E67" s="3">
        <v>18</v>
      </c>
      <c r="F67" s="3"/>
      <c r="I67" s="2"/>
    </row>
    <row r="68" spans="1:9">
      <c r="B68" s="1">
        <f>SUM(B50:B67)</f>
        <v>29611</v>
      </c>
      <c r="D68" s="2" t="s">
        <v>549</v>
      </c>
      <c r="E68" s="3">
        <v>262</v>
      </c>
      <c r="F68" s="3"/>
      <c r="I68" s="2"/>
    </row>
    <row r="69" spans="1:9">
      <c r="D69" s="2" t="s">
        <v>550</v>
      </c>
      <c r="E69" s="3">
        <v>26</v>
      </c>
      <c r="I69" s="2"/>
    </row>
    <row r="70" spans="1:9">
      <c r="E70">
        <f>SUM(E52:E69)</f>
        <v>1368</v>
      </c>
      <c r="F70" s="3"/>
      <c r="G70" s="2"/>
      <c r="H70" s="3"/>
      <c r="I70" s="2"/>
    </row>
    <row r="71" spans="1:9">
      <c r="G71" s="2"/>
      <c r="H71" s="3"/>
    </row>
    <row r="72" spans="1:9">
      <c r="G72" s="2"/>
      <c r="H72" s="3"/>
    </row>
    <row r="73" spans="1:9">
      <c r="G73" s="2"/>
      <c r="H73" s="3"/>
    </row>
    <row r="74" spans="1:9">
      <c r="G74" s="2"/>
      <c r="H74" s="3"/>
    </row>
    <row r="75" spans="1:9">
      <c r="G75" s="2"/>
      <c r="H75" s="3"/>
    </row>
    <row r="76" spans="1:9">
      <c r="G76" s="2"/>
      <c r="H76" s="3"/>
    </row>
    <row r="77" spans="1:9">
      <c r="G77" s="2"/>
      <c r="H77" s="3"/>
    </row>
    <row r="78" spans="1:9">
      <c r="G78" s="2"/>
      <c r="H78" s="3"/>
    </row>
    <row r="79" spans="1:9">
      <c r="G79" s="2"/>
      <c r="H79" s="3"/>
    </row>
    <row r="80" spans="1:9">
      <c r="G80" s="2"/>
      <c r="H80" s="3"/>
    </row>
    <row r="81" spans="7:9">
      <c r="G81" s="2"/>
      <c r="H81" s="3"/>
    </row>
    <row r="82" spans="7:9">
      <c r="G82" s="2"/>
      <c r="H82" s="3"/>
    </row>
    <row r="83" spans="7:9">
      <c r="G83" s="2"/>
      <c r="H83" s="3"/>
    </row>
    <row r="84" spans="7:9">
      <c r="G84" s="2"/>
      <c r="H84" s="3"/>
    </row>
    <row r="85" spans="7:9">
      <c r="G85" s="2"/>
      <c r="H85" s="3"/>
    </row>
    <row r="86" spans="7:9">
      <c r="G86" s="2"/>
      <c r="H86" s="3"/>
    </row>
    <row r="87" spans="7:9">
      <c r="G87" s="2"/>
      <c r="H87" s="3"/>
      <c r="I87" s="2"/>
    </row>
    <row r="88" spans="7:9">
      <c r="I88" s="2"/>
    </row>
    <row r="89" spans="7:9">
      <c r="I89" s="2"/>
    </row>
    <row r="90" spans="7:9">
      <c r="I90" s="2"/>
    </row>
    <row r="91" spans="7:9">
      <c r="I91" s="2"/>
    </row>
    <row r="92" spans="7:9">
      <c r="I92" s="2"/>
    </row>
    <row r="93" spans="7:9">
      <c r="I93" s="2"/>
    </row>
    <row r="94" spans="7:9">
      <c r="I94" s="2"/>
    </row>
    <row r="95" spans="7:9">
      <c r="I95" s="2"/>
    </row>
    <row r="96" spans="7:9">
      <c r="I96" s="2"/>
    </row>
    <row r="97" spans="9:9">
      <c r="I97" s="2"/>
    </row>
    <row r="120" spans="1:2">
      <c r="A120" s="134"/>
      <c r="B120" s="134"/>
    </row>
    <row r="121" spans="1:2">
      <c r="A121" s="37" t="s">
        <v>53</v>
      </c>
      <c r="B121" s="37" t="s">
        <v>26</v>
      </c>
    </row>
    <row r="122" spans="1:2">
      <c r="A122" s="2" t="s">
        <v>551</v>
      </c>
      <c r="B122" s="3">
        <v>104</v>
      </c>
    </row>
    <row r="123" spans="1:2">
      <c r="A123" s="2" t="s">
        <v>552</v>
      </c>
      <c r="B123" s="3">
        <v>0</v>
      </c>
    </row>
    <row r="143" spans="1:2">
      <c r="A143" s="134"/>
      <c r="B143" s="134"/>
    </row>
    <row r="144" spans="1:2">
      <c r="A144" s="37" t="s">
        <v>53</v>
      </c>
      <c r="B144" s="37" t="s">
        <v>26</v>
      </c>
    </row>
    <row r="145" spans="1:11">
      <c r="A145" s="2" t="s">
        <v>553</v>
      </c>
      <c r="B145" s="3">
        <v>12</v>
      </c>
    </row>
    <row r="146" spans="1:11">
      <c r="A146" s="2" t="s">
        <v>554</v>
      </c>
      <c r="B146" s="3">
        <v>22</v>
      </c>
    </row>
    <row r="147" spans="1:11">
      <c r="A147" s="2" t="s">
        <v>555</v>
      </c>
      <c r="B147" s="3">
        <v>82</v>
      </c>
    </row>
    <row r="148" spans="1:11">
      <c r="B148">
        <f>SUM(B145:B147)</f>
        <v>116</v>
      </c>
    </row>
    <row r="153" spans="1:11">
      <c r="K153" s="86"/>
    </row>
    <row r="162" spans="1:22">
      <c r="A162" s="134" t="s">
        <v>556</v>
      </c>
      <c r="B162" s="134"/>
      <c r="C162" s="134"/>
      <c r="I162" s="134" t="s">
        <v>557</v>
      </c>
      <c r="J162" s="134"/>
      <c r="K162" s="134"/>
      <c r="O162" s="89"/>
      <c r="P162" s="89"/>
    </row>
    <row r="163" spans="1:22">
      <c r="A163" s="134"/>
      <c r="B163" s="134"/>
      <c r="I163" s="134"/>
      <c r="J163" s="134"/>
      <c r="O163" s="134" t="s">
        <v>558</v>
      </c>
      <c r="P163" s="134"/>
    </row>
    <row r="164" spans="1:22">
      <c r="A164" s="37" t="s">
        <v>53</v>
      </c>
      <c r="B164" s="38" t="s">
        <v>26</v>
      </c>
      <c r="F164" s="2"/>
      <c r="G164" s="3"/>
      <c r="I164" s="37" t="s">
        <v>53</v>
      </c>
      <c r="J164" s="37" t="s">
        <v>26</v>
      </c>
      <c r="O164" s="37" t="s">
        <v>53</v>
      </c>
      <c r="P164" s="37" t="s">
        <v>26</v>
      </c>
      <c r="T164" s="2"/>
    </row>
    <row r="165" spans="1:22">
      <c r="A165" s="2" t="s">
        <v>559</v>
      </c>
      <c r="B165" s="1">
        <v>893</v>
      </c>
      <c r="E165" s="2"/>
      <c r="F165" s="2"/>
      <c r="G165" s="3"/>
      <c r="I165" s="2" t="s">
        <v>560</v>
      </c>
      <c r="J165" s="3">
        <v>8</v>
      </c>
      <c r="O165" s="2" t="s">
        <v>559</v>
      </c>
      <c r="P165" s="3">
        <v>1</v>
      </c>
      <c r="T165" s="2"/>
    </row>
    <row r="166" spans="1:22">
      <c r="A166" s="2" t="s">
        <v>561</v>
      </c>
      <c r="B166" s="1">
        <v>1267</v>
      </c>
      <c r="E166" s="2"/>
      <c r="F166" s="2"/>
      <c r="G166" s="3"/>
      <c r="I166" s="2" t="s">
        <v>562</v>
      </c>
      <c r="J166" s="3">
        <v>32</v>
      </c>
      <c r="O166" s="2" t="s">
        <v>994</v>
      </c>
      <c r="P166" s="3">
        <v>1</v>
      </c>
      <c r="T166" s="2"/>
    </row>
    <row r="167" spans="1:22">
      <c r="A167" s="2" t="s">
        <v>566</v>
      </c>
      <c r="B167" s="1">
        <v>18522</v>
      </c>
      <c r="E167" s="2"/>
      <c r="F167" s="2"/>
      <c r="G167" s="3"/>
      <c r="I167" s="2" t="s">
        <v>564</v>
      </c>
      <c r="J167" s="3">
        <v>26</v>
      </c>
      <c r="O167" s="2" t="s">
        <v>565</v>
      </c>
      <c r="P167" s="3">
        <v>15</v>
      </c>
      <c r="T167" s="2"/>
      <c r="V167" s="2"/>
    </row>
    <row r="168" spans="1:22">
      <c r="A168" s="2" t="s">
        <v>563</v>
      </c>
      <c r="B168" s="1">
        <v>2151</v>
      </c>
      <c r="E168" s="2"/>
      <c r="F168" s="2"/>
      <c r="G168" s="3"/>
      <c r="I168" s="2" t="s">
        <v>567</v>
      </c>
      <c r="J168" s="3">
        <v>22</v>
      </c>
      <c r="O168" s="2" t="s">
        <v>568</v>
      </c>
      <c r="P168" s="3">
        <v>32</v>
      </c>
      <c r="T168" s="2"/>
      <c r="V168" s="2"/>
    </row>
    <row r="169" spans="1:22">
      <c r="A169" s="2" t="s">
        <v>568</v>
      </c>
      <c r="B169" s="1">
        <v>3838</v>
      </c>
      <c r="E169" s="2"/>
      <c r="F169" s="2"/>
      <c r="G169" s="3"/>
      <c r="I169" s="2" t="s">
        <v>569</v>
      </c>
      <c r="J169" s="3">
        <v>16</v>
      </c>
      <c r="P169">
        <f>SUM(P165:P168)</f>
        <v>49</v>
      </c>
      <c r="V169" s="2"/>
    </row>
    <row r="170" spans="1:22">
      <c r="A170" s="2" t="s">
        <v>570</v>
      </c>
      <c r="B170" s="1">
        <v>3372</v>
      </c>
      <c r="E170" s="2"/>
      <c r="I170" s="3"/>
      <c r="J170">
        <f>SUM(J165:J169)</f>
        <v>104</v>
      </c>
      <c r="O170" s="3"/>
      <c r="V170" s="2"/>
    </row>
    <row r="171" spans="1:22">
      <c r="B171" s="1">
        <f>SUM(B165:B170)</f>
        <v>30043</v>
      </c>
      <c r="H171" s="2"/>
      <c r="I171" s="3"/>
      <c r="O171" s="3"/>
      <c r="V171" s="2"/>
    </row>
    <row r="172" spans="1:22">
      <c r="B172" s="1"/>
      <c r="H172" s="2"/>
      <c r="I172" s="3"/>
      <c r="O172" s="3"/>
      <c r="V172" s="2"/>
    </row>
    <row r="173" spans="1:22">
      <c r="B173" s="1"/>
      <c r="H173" s="2"/>
      <c r="O173" s="3"/>
    </row>
    <row r="174" spans="1:22">
      <c r="B174" s="1"/>
      <c r="H174" s="2"/>
      <c r="O174" s="3"/>
    </row>
    <row r="175" spans="1:22">
      <c r="B175" s="1"/>
      <c r="D175" s="2"/>
      <c r="E175" s="3"/>
      <c r="H175" s="2"/>
      <c r="O175" s="3"/>
    </row>
    <row r="176" spans="1:22">
      <c r="B176" s="1"/>
      <c r="D176" s="2"/>
      <c r="E176" s="3"/>
      <c r="H176" s="2"/>
      <c r="P176" s="3"/>
      <c r="V176" s="2"/>
    </row>
    <row r="177" spans="2:22">
      <c r="B177" s="1"/>
      <c r="D177" s="2"/>
      <c r="E177" s="3"/>
      <c r="N177" s="3"/>
      <c r="O177" s="2"/>
      <c r="P177" s="3"/>
      <c r="V177" s="2"/>
    </row>
    <row r="178" spans="2:22">
      <c r="B178" s="1"/>
      <c r="D178" s="2"/>
      <c r="E178" s="3"/>
      <c r="N178" s="2"/>
      <c r="O178" s="2"/>
      <c r="P178" s="3"/>
      <c r="V178" s="2"/>
    </row>
    <row r="179" spans="2:22">
      <c r="B179" s="1"/>
      <c r="N179" s="2"/>
      <c r="O179" s="2"/>
      <c r="P179" s="3"/>
      <c r="V179" s="2"/>
    </row>
    <row r="180" spans="2:22">
      <c r="B180" s="1"/>
      <c r="N180" s="2"/>
      <c r="O180" s="2"/>
      <c r="P180" s="3"/>
      <c r="U180" s="2"/>
      <c r="V180" s="3"/>
    </row>
    <row r="181" spans="2:22">
      <c r="B181" s="1"/>
      <c r="K181" s="2"/>
      <c r="L181" s="3"/>
      <c r="N181" s="2"/>
      <c r="O181" s="2"/>
      <c r="P181" s="3"/>
      <c r="U181" s="2"/>
      <c r="V181" s="3"/>
    </row>
    <row r="182" spans="2:22">
      <c r="B182" s="1"/>
      <c r="K182" s="2"/>
      <c r="L182" s="3"/>
      <c r="N182" s="2"/>
      <c r="U182" s="2"/>
      <c r="V182" s="3"/>
    </row>
    <row r="183" spans="2:22">
      <c r="B183" s="1"/>
      <c r="K183" s="2"/>
      <c r="L183" s="3"/>
      <c r="N183" s="2"/>
    </row>
    <row r="184" spans="2:22">
      <c r="B184" s="1"/>
      <c r="L184" s="2"/>
      <c r="M184" s="3"/>
      <c r="U184" s="3"/>
    </row>
    <row r="185" spans="2:22">
      <c r="B185" s="1"/>
      <c r="L185" s="2"/>
      <c r="M185" s="3"/>
      <c r="U185" s="3"/>
    </row>
    <row r="186" spans="2:22">
      <c r="B186" s="1"/>
      <c r="L186" s="2"/>
      <c r="M186" s="3"/>
      <c r="U186" s="3"/>
    </row>
    <row r="187" spans="2:22">
      <c r="B187" s="1"/>
      <c r="M187" s="3"/>
      <c r="U187" s="3"/>
    </row>
    <row r="188" spans="2:22">
      <c r="B188" s="1"/>
      <c r="M188" s="3"/>
    </row>
    <row r="189" spans="2:22">
      <c r="B189" s="1"/>
      <c r="I189" s="2"/>
      <c r="J189" s="3"/>
      <c r="M189" s="3"/>
    </row>
    <row r="190" spans="2:22">
      <c r="B190" s="51"/>
      <c r="I190" s="2"/>
      <c r="J190" s="3"/>
      <c r="M190" s="2"/>
    </row>
    <row r="191" spans="2:22">
      <c r="B191" s="51"/>
      <c r="C191" s="3"/>
      <c r="D191" s="3"/>
      <c r="I191" s="2"/>
      <c r="J191" s="3"/>
      <c r="M191" s="2"/>
    </row>
    <row r="192" spans="2:22">
      <c r="B192" s="51"/>
      <c r="C192" s="3"/>
      <c r="D192" s="3"/>
      <c r="I192" s="2"/>
      <c r="J192" s="3"/>
      <c r="M192" s="2"/>
    </row>
    <row r="193" spans="1:2">
      <c r="B193" s="1"/>
    </row>
    <row r="194" spans="1:2">
      <c r="B194" s="1"/>
    </row>
    <row r="195" spans="1:2">
      <c r="A195" t="s">
        <v>53</v>
      </c>
      <c r="B195" s="1" t="s">
        <v>26</v>
      </c>
    </row>
    <row r="196" spans="1:2">
      <c r="A196" s="2" t="s">
        <v>571</v>
      </c>
      <c r="B196" s="1">
        <v>10</v>
      </c>
    </row>
    <row r="197" spans="1:2">
      <c r="A197" s="2" t="s">
        <v>572</v>
      </c>
      <c r="B197" s="1">
        <v>2553</v>
      </c>
    </row>
    <row r="198" spans="1:2">
      <c r="A198" s="2" t="s">
        <v>573</v>
      </c>
      <c r="B198" s="1">
        <v>1</v>
      </c>
    </row>
    <row r="199" spans="1:2">
      <c r="A199" s="2" t="s">
        <v>574</v>
      </c>
      <c r="B199" s="1">
        <v>157</v>
      </c>
    </row>
    <row r="200" spans="1:2">
      <c r="A200" s="2" t="s">
        <v>575</v>
      </c>
      <c r="B200" s="1">
        <v>2142</v>
      </c>
    </row>
    <row r="201" spans="1:2">
      <c r="A201" s="2" t="s">
        <v>576</v>
      </c>
      <c r="B201" s="1">
        <v>173</v>
      </c>
    </row>
    <row r="202" spans="1:2">
      <c r="A202" s="2" t="s">
        <v>577</v>
      </c>
      <c r="B202" s="1">
        <v>35</v>
      </c>
    </row>
    <row r="203" spans="1:2">
      <c r="A203" s="2" t="s">
        <v>578</v>
      </c>
      <c r="B203" s="1">
        <v>94</v>
      </c>
    </row>
    <row r="204" spans="1:2">
      <c r="B204" s="1">
        <f>SUM(B196:B203)</f>
        <v>5165</v>
      </c>
    </row>
    <row r="205" spans="1:2">
      <c r="B205" s="1"/>
    </row>
    <row r="206" spans="1:2">
      <c r="B206" s="1"/>
    </row>
    <row r="207" spans="1:2">
      <c r="B207" s="1"/>
    </row>
    <row r="208" spans="1:2">
      <c r="B208" s="1"/>
    </row>
    <row r="209" spans="2:3">
      <c r="B209" s="1"/>
    </row>
    <row r="210" spans="2:3">
      <c r="B210" s="1"/>
    </row>
    <row r="224" spans="2:3">
      <c r="B224" s="37" t="s">
        <v>53</v>
      </c>
      <c r="C224" s="38" t="s">
        <v>26</v>
      </c>
    </row>
    <row r="225" spans="2:3">
      <c r="B225" s="2" t="s">
        <v>579</v>
      </c>
      <c r="C225" s="1">
        <v>48</v>
      </c>
    </row>
    <row r="226" spans="2:3">
      <c r="B226" s="2" t="s">
        <v>580</v>
      </c>
      <c r="C226" s="1">
        <v>2615</v>
      </c>
    </row>
    <row r="227" spans="2:3">
      <c r="B227" s="2" t="s">
        <v>581</v>
      </c>
      <c r="C227" s="1">
        <v>1509</v>
      </c>
    </row>
    <row r="228" spans="2:3">
      <c r="B228" s="2" t="s">
        <v>582</v>
      </c>
      <c r="C228" s="1">
        <v>11115</v>
      </c>
    </row>
    <row r="229" spans="2:3">
      <c r="B229" s="2" t="s">
        <v>583</v>
      </c>
      <c r="C229" s="1">
        <v>1988</v>
      </c>
    </row>
    <row r="230" spans="2:3">
      <c r="B230" s="2" t="s">
        <v>584</v>
      </c>
      <c r="C230" s="1">
        <v>39279</v>
      </c>
    </row>
    <row r="231" spans="2:3">
      <c r="B231" s="2" t="s">
        <v>585</v>
      </c>
      <c r="C231" s="1">
        <v>2520</v>
      </c>
    </row>
    <row r="232" spans="2:3">
      <c r="B232" s="2" t="s">
        <v>586</v>
      </c>
      <c r="C232" s="1">
        <v>4143</v>
      </c>
    </row>
    <row r="233" spans="2:3">
      <c r="B233" s="2" t="s">
        <v>587</v>
      </c>
      <c r="C233" s="1">
        <v>5171</v>
      </c>
    </row>
    <row r="234" spans="2:3">
      <c r="B234" s="2" t="s">
        <v>588</v>
      </c>
      <c r="C234" s="1">
        <v>3100</v>
      </c>
    </row>
    <row r="235" spans="2:3">
      <c r="B235" s="2" t="s">
        <v>589</v>
      </c>
      <c r="C235" s="1">
        <v>2203</v>
      </c>
    </row>
    <row r="236" spans="2:3">
      <c r="C236" s="1">
        <f>SUM(C225:C235)</f>
        <v>73691</v>
      </c>
    </row>
    <row r="237" spans="2:3">
      <c r="C237" s="1"/>
    </row>
    <row r="238" spans="2:3">
      <c r="C238" s="1"/>
    </row>
    <row r="239" spans="2:3">
      <c r="C239" s="1"/>
    </row>
    <row r="240" spans="2:3">
      <c r="C240" s="1"/>
    </row>
    <row r="241" spans="3:3">
      <c r="C241" s="1"/>
    </row>
    <row r="242" spans="3:3">
      <c r="C242" s="1"/>
    </row>
    <row r="243" spans="3:3">
      <c r="C243" s="1"/>
    </row>
    <row r="244" spans="3:3">
      <c r="C244" s="1"/>
    </row>
    <row r="245" spans="3:3">
      <c r="C245" s="1"/>
    </row>
    <row r="246" spans="3:3">
      <c r="C246" s="1"/>
    </row>
    <row r="247" spans="3:3">
      <c r="C247" s="1"/>
    </row>
    <row r="248" spans="3:3">
      <c r="C248" s="1"/>
    </row>
    <row r="249" spans="3:3">
      <c r="C249" s="1"/>
    </row>
    <row r="258" spans="2:3">
      <c r="B258" s="37" t="s">
        <v>53</v>
      </c>
      <c r="C258" s="37" t="s">
        <v>26</v>
      </c>
    </row>
    <row r="259" spans="2:3">
      <c r="B259" s="2" t="s">
        <v>590</v>
      </c>
      <c r="C259" s="3">
        <v>172</v>
      </c>
    </row>
    <row r="260" spans="2:3">
      <c r="B260" s="2" t="s">
        <v>591</v>
      </c>
      <c r="C260" s="3">
        <v>72</v>
      </c>
    </row>
    <row r="261" spans="2:3">
      <c r="B261" s="2" t="s">
        <v>592</v>
      </c>
      <c r="C261" s="3">
        <v>37</v>
      </c>
    </row>
    <row r="262" spans="2:3">
      <c r="B262" s="2" t="s">
        <v>593</v>
      </c>
      <c r="C262" s="3">
        <v>60</v>
      </c>
    </row>
    <row r="263" spans="2:3">
      <c r="B263" s="2" t="s">
        <v>594</v>
      </c>
      <c r="C263" s="3">
        <v>68</v>
      </c>
    </row>
    <row r="264" spans="2:3">
      <c r="B264" s="2" t="s">
        <v>595</v>
      </c>
      <c r="C264" s="3">
        <v>83</v>
      </c>
    </row>
    <row r="265" spans="2:3">
      <c r="B265" s="2" t="s">
        <v>596</v>
      </c>
      <c r="C265" s="3">
        <v>75</v>
      </c>
    </row>
    <row r="266" spans="2:3">
      <c r="B266" s="2" t="s">
        <v>597</v>
      </c>
      <c r="C266" s="3">
        <v>172</v>
      </c>
    </row>
    <row r="267" spans="2:3">
      <c r="B267" s="2" t="s">
        <v>598</v>
      </c>
      <c r="C267" s="3">
        <v>68</v>
      </c>
    </row>
    <row r="268" spans="2:3">
      <c r="B268" s="2" t="s">
        <v>599</v>
      </c>
      <c r="C268" s="3">
        <v>259</v>
      </c>
    </row>
    <row r="269" spans="2:3">
      <c r="B269" s="2" t="s">
        <v>600</v>
      </c>
      <c r="C269" s="3">
        <v>166</v>
      </c>
    </row>
    <row r="270" spans="2:3">
      <c r="B270" s="2" t="s">
        <v>601</v>
      </c>
      <c r="C270" s="3">
        <v>125</v>
      </c>
    </row>
    <row r="271" spans="2:3">
      <c r="C271">
        <f>SUM(C259:C270)</f>
        <v>1357</v>
      </c>
    </row>
    <row r="287" spans="1:2">
      <c r="A287" s="37" t="s">
        <v>53</v>
      </c>
      <c r="B287" s="37" t="s">
        <v>26</v>
      </c>
    </row>
    <row r="288" spans="1:2">
      <c r="A288" s="2" t="s">
        <v>602</v>
      </c>
      <c r="B288" s="3">
        <v>13</v>
      </c>
    </row>
    <row r="289" spans="1:2">
      <c r="A289" s="2" t="s">
        <v>603</v>
      </c>
      <c r="B289" s="3">
        <v>843</v>
      </c>
    </row>
    <row r="290" spans="1:2">
      <c r="A290" s="2" t="s">
        <v>604</v>
      </c>
      <c r="B290" s="3">
        <v>604</v>
      </c>
    </row>
    <row r="291" spans="1:2">
      <c r="A291" s="2" t="s">
        <v>605</v>
      </c>
      <c r="B291" s="3">
        <v>5</v>
      </c>
    </row>
    <row r="292" spans="1:2">
      <c r="A292" s="2" t="s">
        <v>606</v>
      </c>
      <c r="B292" s="3">
        <v>4</v>
      </c>
    </row>
    <row r="293" spans="1:2">
      <c r="A293" s="2" t="s">
        <v>607</v>
      </c>
      <c r="B293" s="3">
        <v>691</v>
      </c>
    </row>
    <row r="294" spans="1:2">
      <c r="A294" s="2" t="s">
        <v>608</v>
      </c>
      <c r="B294" s="3">
        <v>531</v>
      </c>
    </row>
    <row r="295" spans="1:2">
      <c r="A295" s="2" t="s">
        <v>609</v>
      </c>
      <c r="B295" s="3">
        <v>7</v>
      </c>
    </row>
    <row r="296" spans="1:2">
      <c r="A296" s="2" t="s">
        <v>610</v>
      </c>
      <c r="B296" s="3">
        <v>691</v>
      </c>
    </row>
    <row r="297" spans="1:2">
      <c r="B297">
        <f>SUM(B288:B296)</f>
        <v>3389</v>
      </c>
    </row>
    <row r="313" spans="1:6">
      <c r="A313" s="2"/>
      <c r="B313" s="3"/>
    </row>
    <row r="314" spans="1:6">
      <c r="A314" s="2"/>
      <c r="B314" s="3"/>
    </row>
    <row r="315" spans="1:6">
      <c r="A315" s="2"/>
      <c r="B315" s="3"/>
    </row>
    <row r="316" spans="1:6">
      <c r="A316" s="2"/>
      <c r="B316" s="3"/>
    </row>
    <row r="317" spans="1:6">
      <c r="A317" s="2"/>
      <c r="B317" s="3"/>
      <c r="E317" s="2"/>
      <c r="F317" s="3"/>
    </row>
    <row r="318" spans="1:6">
      <c r="A318" s="2"/>
      <c r="B318" s="3"/>
    </row>
    <row r="319" spans="1:6">
      <c r="A319" s="2"/>
      <c r="B319" s="3"/>
    </row>
    <row r="320" spans="1:6">
      <c r="A320" s="2"/>
      <c r="B320" s="3"/>
    </row>
    <row r="342" spans="1:2">
      <c r="A342" s="37" t="s">
        <v>53</v>
      </c>
      <c r="B342" s="37" t="s">
        <v>26</v>
      </c>
    </row>
    <row r="343" spans="1:2">
      <c r="A343" s="2" t="s">
        <v>611</v>
      </c>
      <c r="B343" s="1">
        <v>1778</v>
      </c>
    </row>
    <row r="344" spans="1:2">
      <c r="A344" s="2" t="s">
        <v>612</v>
      </c>
      <c r="B344" s="1">
        <v>129</v>
      </c>
    </row>
    <row r="345" spans="1:2">
      <c r="A345" s="2" t="s">
        <v>613</v>
      </c>
      <c r="B345" s="1">
        <v>96</v>
      </c>
    </row>
    <row r="346" spans="1:2">
      <c r="A346" s="2" t="s">
        <v>614</v>
      </c>
      <c r="B346" s="1">
        <v>104</v>
      </c>
    </row>
    <row r="347" spans="1:2">
      <c r="A347" s="2" t="s">
        <v>615</v>
      </c>
      <c r="B347" s="1">
        <v>498</v>
      </c>
    </row>
    <row r="348" spans="1:2">
      <c r="A348" s="2" t="s">
        <v>524</v>
      </c>
      <c r="B348" s="1">
        <v>7</v>
      </c>
    </row>
    <row r="349" spans="1:2">
      <c r="B349" s="1">
        <f>SUM(B343:B348)</f>
        <v>2612</v>
      </c>
    </row>
    <row r="358" spans="2:2">
      <c r="B358" s="1"/>
    </row>
  </sheetData>
  <mergeCells count="10">
    <mergeCell ref="A162:C162"/>
    <mergeCell ref="A25:B25"/>
    <mergeCell ref="L50:M50"/>
    <mergeCell ref="L49:M49"/>
    <mergeCell ref="A143:B143"/>
    <mergeCell ref="I162:K162"/>
    <mergeCell ref="A163:B163"/>
    <mergeCell ref="I163:J163"/>
    <mergeCell ref="O163:P163"/>
    <mergeCell ref="A120:B12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4:T295"/>
  <sheetViews>
    <sheetView workbookViewId="0">
      <selection activeCell="C266" sqref="C266:L295"/>
    </sheetView>
  </sheetViews>
  <sheetFormatPr baseColWidth="10" defaultRowHeight="14.4"/>
  <sheetData>
    <row r="24" spans="1:2">
      <c r="A24" s="37" t="s">
        <v>53</v>
      </c>
      <c r="B24" s="38" t="s">
        <v>54</v>
      </c>
    </row>
    <row r="25" spans="1:2">
      <c r="A25" s="2" t="s">
        <v>616</v>
      </c>
      <c r="B25" s="1">
        <v>1506</v>
      </c>
    </row>
    <row r="26" spans="1:2">
      <c r="A26" s="2" t="s">
        <v>617</v>
      </c>
      <c r="B26" s="1">
        <v>139</v>
      </c>
    </row>
    <row r="27" spans="1:2">
      <c r="A27" s="2" t="s">
        <v>618</v>
      </c>
      <c r="B27" s="1">
        <v>1857</v>
      </c>
    </row>
    <row r="28" spans="1:2">
      <c r="A28" s="2" t="s">
        <v>619</v>
      </c>
      <c r="B28" s="1">
        <v>121</v>
      </c>
    </row>
    <row r="29" spans="1:2">
      <c r="A29" s="2" t="s">
        <v>620</v>
      </c>
      <c r="B29" s="1">
        <v>109</v>
      </c>
    </row>
    <row r="30" spans="1:2">
      <c r="A30" s="2" t="s">
        <v>621</v>
      </c>
      <c r="B30" s="1">
        <v>799</v>
      </c>
    </row>
    <row r="31" spans="1:2">
      <c r="A31" s="2" t="s">
        <v>622</v>
      </c>
      <c r="B31" s="1">
        <v>913</v>
      </c>
    </row>
    <row r="32" spans="1:2">
      <c r="A32" s="2" t="s">
        <v>623</v>
      </c>
      <c r="B32" s="1">
        <v>506</v>
      </c>
    </row>
    <row r="33" spans="1:2">
      <c r="A33" s="2" t="s">
        <v>624</v>
      </c>
      <c r="B33" s="1">
        <v>1033</v>
      </c>
    </row>
    <row r="34" spans="1:2">
      <c r="A34" s="2" t="s">
        <v>625</v>
      </c>
      <c r="B34" s="1">
        <v>2453</v>
      </c>
    </row>
    <row r="35" spans="1:2">
      <c r="A35" s="2" t="s">
        <v>626</v>
      </c>
      <c r="B35" s="1">
        <v>857</v>
      </c>
    </row>
    <row r="36" spans="1:2">
      <c r="A36" s="2" t="s">
        <v>627</v>
      </c>
      <c r="B36" s="1">
        <v>108</v>
      </c>
    </row>
    <row r="37" spans="1:2">
      <c r="A37" s="2" t="s">
        <v>628</v>
      </c>
      <c r="B37" s="1">
        <v>1396</v>
      </c>
    </row>
    <row r="38" spans="1:2">
      <c r="A38" s="2" t="s">
        <v>629</v>
      </c>
      <c r="B38" s="1">
        <v>402</v>
      </c>
    </row>
    <row r="39" spans="1:2">
      <c r="A39" s="2" t="s">
        <v>630</v>
      </c>
      <c r="B39" s="1">
        <v>1164</v>
      </c>
    </row>
    <row r="40" spans="1:2">
      <c r="A40" s="2" t="s">
        <v>522</v>
      </c>
      <c r="B40" s="1">
        <v>1081</v>
      </c>
    </row>
    <row r="41" spans="1:2">
      <c r="A41" s="2" t="s">
        <v>528</v>
      </c>
      <c r="B41" s="1">
        <v>1540</v>
      </c>
    </row>
    <row r="42" spans="1:2">
      <c r="A42" s="2" t="s">
        <v>775</v>
      </c>
      <c r="B42" s="1">
        <v>521</v>
      </c>
    </row>
    <row r="43" spans="1:2">
      <c r="A43" s="2" t="s">
        <v>631</v>
      </c>
      <c r="B43" s="1">
        <v>430</v>
      </c>
    </row>
    <row r="44" spans="1:2">
      <c r="A44" s="2" t="s">
        <v>632</v>
      </c>
      <c r="B44" s="1">
        <v>443</v>
      </c>
    </row>
    <row r="45" spans="1:2">
      <c r="A45" s="2" t="s">
        <v>633</v>
      </c>
      <c r="B45" s="1">
        <v>426</v>
      </c>
    </row>
    <row r="46" spans="1:2">
      <c r="A46" s="2" t="s">
        <v>776</v>
      </c>
      <c r="B46" s="1">
        <v>442</v>
      </c>
    </row>
    <row r="47" spans="1:2">
      <c r="A47" s="2" t="s">
        <v>634</v>
      </c>
      <c r="B47" s="1">
        <v>348</v>
      </c>
    </row>
    <row r="48" spans="1:2">
      <c r="A48" s="2" t="s">
        <v>635</v>
      </c>
      <c r="B48" s="1">
        <v>1025</v>
      </c>
    </row>
    <row r="49" spans="1:2">
      <c r="A49" s="2" t="s">
        <v>529</v>
      </c>
      <c r="B49" s="1">
        <v>5027</v>
      </c>
    </row>
    <row r="50" spans="1:2">
      <c r="A50" s="2" t="s">
        <v>636</v>
      </c>
      <c r="B50" s="1">
        <v>1767</v>
      </c>
    </row>
    <row r="51" spans="1:2">
      <c r="A51" s="2" t="s">
        <v>637</v>
      </c>
      <c r="B51" s="1">
        <v>1939</v>
      </c>
    </row>
    <row r="52" spans="1:2">
      <c r="A52" s="2" t="s">
        <v>638</v>
      </c>
      <c r="B52" s="1">
        <v>431</v>
      </c>
    </row>
    <row r="53" spans="1:2">
      <c r="A53" s="2" t="s">
        <v>530</v>
      </c>
      <c r="B53" s="1">
        <v>2414</v>
      </c>
    </row>
    <row r="54" spans="1:2">
      <c r="A54" s="2" t="s">
        <v>639</v>
      </c>
      <c r="B54" s="1">
        <v>1668</v>
      </c>
    </row>
    <row r="55" spans="1:2">
      <c r="A55" s="2" t="s">
        <v>640</v>
      </c>
      <c r="B55" s="1">
        <v>480</v>
      </c>
    </row>
    <row r="56" spans="1:2">
      <c r="A56" s="2" t="s">
        <v>641</v>
      </c>
      <c r="B56" s="1">
        <v>276</v>
      </c>
    </row>
    <row r="57" spans="1:2">
      <c r="B57" s="1">
        <f>SUM(B25:B56)</f>
        <v>33621</v>
      </c>
    </row>
    <row r="58" spans="1:2">
      <c r="B58" s="1"/>
    </row>
    <row r="59" spans="1:2">
      <c r="A59" s="2"/>
      <c r="B59" s="1"/>
    </row>
    <row r="60" spans="1:2">
      <c r="A60" s="2"/>
      <c r="B60" s="1"/>
    </row>
    <row r="61" spans="1:2">
      <c r="A61" s="2"/>
      <c r="B61" s="1"/>
    </row>
    <row r="62" spans="1:2">
      <c r="B62" s="1"/>
    </row>
    <row r="63" spans="1:2">
      <c r="B63" s="1"/>
    </row>
    <row r="64" spans="1:2">
      <c r="B64" s="1"/>
    </row>
    <row r="65" spans="1:16">
      <c r="B65" s="1"/>
    </row>
    <row r="66" spans="1:16">
      <c r="B66" s="1"/>
    </row>
    <row r="72" spans="1:16">
      <c r="A72" s="133" t="s">
        <v>642</v>
      </c>
      <c r="B72" s="133"/>
      <c r="I72" s="2"/>
      <c r="J72" s="3"/>
      <c r="K72" s="133" t="s">
        <v>106</v>
      </c>
      <c r="L72" s="133"/>
    </row>
    <row r="73" spans="1:16">
      <c r="A73" s="2" t="s">
        <v>24</v>
      </c>
      <c r="B73" s="3">
        <v>17879</v>
      </c>
      <c r="I73" s="2"/>
      <c r="J73" s="3"/>
      <c r="K73" s="2" t="s">
        <v>25</v>
      </c>
      <c r="L73" s="3">
        <v>14</v>
      </c>
    </row>
    <row r="74" spans="1:16">
      <c r="A74" s="2" t="s">
        <v>25</v>
      </c>
      <c r="B74" s="3">
        <v>15739</v>
      </c>
      <c r="G74" s="2"/>
      <c r="H74" s="3"/>
      <c r="K74" s="2" t="s">
        <v>24</v>
      </c>
      <c r="L74" s="3">
        <v>20</v>
      </c>
    </row>
    <row r="75" spans="1:16">
      <c r="B75" s="1">
        <f>SUM(B73:B74)</f>
        <v>33618</v>
      </c>
      <c r="G75" s="2"/>
      <c r="H75" s="3"/>
      <c r="L75">
        <f>SUM(L73:L74)</f>
        <v>34</v>
      </c>
    </row>
    <row r="76" spans="1:16">
      <c r="H76" s="2"/>
    </row>
    <row r="77" spans="1:16">
      <c r="H77" s="2"/>
    </row>
    <row r="78" spans="1:16">
      <c r="F78" s="2"/>
      <c r="G78" s="3"/>
    </row>
    <row r="79" spans="1:16">
      <c r="F79" s="2"/>
      <c r="G79" s="2"/>
      <c r="H79" s="3"/>
      <c r="O79" s="2"/>
      <c r="P79" s="3"/>
    </row>
    <row r="80" spans="1:16">
      <c r="F80" s="2"/>
      <c r="G80" s="2"/>
      <c r="H80" s="3"/>
      <c r="O80" s="2"/>
      <c r="P80" s="3"/>
    </row>
    <row r="81" spans="6:7">
      <c r="F81" s="2"/>
      <c r="G81" s="3"/>
    </row>
    <row r="113" spans="1:15">
      <c r="A113" s="134" t="s">
        <v>643</v>
      </c>
      <c r="B113" s="134"/>
      <c r="E113" s="134" t="s">
        <v>644</v>
      </c>
      <c r="F113" s="134"/>
    </row>
    <row r="114" spans="1:15">
      <c r="A114" t="s">
        <v>53</v>
      </c>
      <c r="B114" t="s">
        <v>54</v>
      </c>
      <c r="E114" s="2" t="s">
        <v>501</v>
      </c>
      <c r="F114" s="1">
        <v>5260</v>
      </c>
    </row>
    <row r="115" spans="1:15">
      <c r="A115" s="2" t="s">
        <v>647</v>
      </c>
      <c r="B115" s="3">
        <v>398</v>
      </c>
      <c r="C115" s="2"/>
      <c r="D115" s="3"/>
      <c r="E115" s="2" t="s">
        <v>649</v>
      </c>
      <c r="F115" s="1">
        <v>7885</v>
      </c>
      <c r="I115" s="134" t="s">
        <v>646</v>
      </c>
      <c r="J115" s="134"/>
    </row>
    <row r="116" spans="1:15">
      <c r="A116" s="2" t="s">
        <v>651</v>
      </c>
      <c r="B116" s="3">
        <v>32</v>
      </c>
      <c r="C116" s="2"/>
      <c r="D116" s="3"/>
      <c r="E116" s="2" t="s">
        <v>500</v>
      </c>
      <c r="F116" s="1">
        <v>20476</v>
      </c>
      <c r="I116" s="2" t="s">
        <v>647</v>
      </c>
      <c r="J116" s="1">
        <v>1512</v>
      </c>
    </row>
    <row r="117" spans="1:15">
      <c r="A117" s="2" t="s">
        <v>650</v>
      </c>
      <c r="B117" s="3">
        <v>365</v>
      </c>
      <c r="C117" s="2"/>
      <c r="D117" s="3"/>
      <c r="E117" s="3"/>
      <c r="F117" s="1">
        <f>SUM(F114:F116)</f>
        <v>33621</v>
      </c>
      <c r="I117" s="2" t="s">
        <v>652</v>
      </c>
      <c r="J117" s="1">
        <v>356</v>
      </c>
      <c r="M117" s="134" t="s">
        <v>645</v>
      </c>
      <c r="N117" s="134"/>
    </row>
    <row r="118" spans="1:15">
      <c r="A118" s="2" t="s">
        <v>648</v>
      </c>
      <c r="B118" s="3">
        <v>570</v>
      </c>
      <c r="C118" s="2"/>
      <c r="D118" s="3"/>
      <c r="I118" s="2" t="s">
        <v>651</v>
      </c>
      <c r="J118" s="1">
        <v>29</v>
      </c>
      <c r="M118" t="s">
        <v>53</v>
      </c>
      <c r="N118" t="s">
        <v>54</v>
      </c>
    </row>
    <row r="119" spans="1:15">
      <c r="B119">
        <f>SUM(B115:B118)</f>
        <v>1365</v>
      </c>
      <c r="C119" s="2"/>
      <c r="D119" s="3"/>
      <c r="E119" s="3"/>
      <c r="F119" s="3"/>
      <c r="I119" s="2" t="s">
        <v>650</v>
      </c>
      <c r="J119" s="1">
        <v>4169</v>
      </c>
      <c r="M119" s="2" t="s">
        <v>647</v>
      </c>
      <c r="N119" s="3">
        <v>13</v>
      </c>
    </row>
    <row r="120" spans="1:15">
      <c r="C120" s="2"/>
      <c r="D120" s="3"/>
      <c r="I120" s="2" t="s">
        <v>550</v>
      </c>
      <c r="J120" s="1">
        <v>7164</v>
      </c>
      <c r="M120" s="2" t="s">
        <v>653</v>
      </c>
      <c r="N120" s="3">
        <v>13</v>
      </c>
    </row>
    <row r="121" spans="1:15">
      <c r="C121" s="2"/>
      <c r="D121" s="3"/>
      <c r="J121" s="1">
        <f>SUM(J116:J120)</f>
        <v>13230</v>
      </c>
      <c r="M121" s="2" t="s">
        <v>648</v>
      </c>
      <c r="N121" s="3">
        <v>54</v>
      </c>
    </row>
    <row r="122" spans="1:15">
      <c r="C122" s="2"/>
      <c r="D122" s="3"/>
      <c r="E122" s="2"/>
      <c r="F122" s="3"/>
      <c r="G122" s="3"/>
      <c r="I122" s="2"/>
      <c r="J122" s="1"/>
      <c r="N122">
        <f>SUM(N119:N121)</f>
        <v>80</v>
      </c>
    </row>
    <row r="123" spans="1:15">
      <c r="E123" s="2"/>
      <c r="F123" s="3"/>
      <c r="I123" s="2"/>
      <c r="J123" s="1"/>
    </row>
    <row r="124" spans="1:15">
      <c r="E124" s="2"/>
      <c r="F124" s="3"/>
      <c r="I124" s="2"/>
      <c r="J124" s="1"/>
      <c r="M124" s="2"/>
      <c r="N124" s="3"/>
    </row>
    <row r="125" spans="1:15">
      <c r="G125" s="3"/>
      <c r="I125" s="2"/>
      <c r="J125" s="1"/>
      <c r="M125" s="2"/>
      <c r="N125" s="3"/>
    </row>
    <row r="126" spans="1:15">
      <c r="F126" s="2"/>
      <c r="G126" s="3"/>
      <c r="I126" s="2"/>
      <c r="J126" s="1"/>
      <c r="M126" s="2"/>
      <c r="N126" s="3"/>
    </row>
    <row r="127" spans="1:15">
      <c r="F127" s="2"/>
      <c r="G127" s="3"/>
      <c r="M127" s="2"/>
      <c r="N127" s="3"/>
      <c r="O127" s="3"/>
    </row>
    <row r="128" spans="1:15">
      <c r="M128" s="2"/>
      <c r="N128" s="3"/>
      <c r="O128" s="3"/>
    </row>
    <row r="129" spans="1:15">
      <c r="M129" s="2"/>
      <c r="N129" s="3"/>
      <c r="O129" s="3"/>
    </row>
    <row r="130" spans="1:15">
      <c r="M130" s="2"/>
      <c r="N130" s="3"/>
    </row>
    <row r="132" spans="1:15">
      <c r="A132" s="2"/>
      <c r="B132" s="3"/>
    </row>
    <row r="133" spans="1:15">
      <c r="A133" s="2"/>
      <c r="B133" s="3"/>
    </row>
    <row r="134" spans="1:15">
      <c r="A134" s="2"/>
      <c r="B134" s="3"/>
      <c r="D134" s="3"/>
    </row>
    <row r="135" spans="1:15">
      <c r="A135" s="2"/>
      <c r="B135" s="3"/>
      <c r="D135" s="3"/>
    </row>
    <row r="136" spans="1:15">
      <c r="C136" s="2"/>
      <c r="D136" s="3"/>
      <c r="I136" s="2"/>
      <c r="J136" s="3"/>
    </row>
    <row r="137" spans="1:15">
      <c r="C137" s="2"/>
      <c r="D137" s="3"/>
      <c r="F137" s="2"/>
      <c r="G137" s="3"/>
      <c r="I137" s="2"/>
      <c r="J137" s="3"/>
    </row>
    <row r="138" spans="1:15">
      <c r="C138" s="2"/>
      <c r="D138" s="3"/>
      <c r="F138" s="2"/>
      <c r="G138" s="3"/>
      <c r="I138" s="2"/>
      <c r="J138" s="3"/>
      <c r="M138" s="2"/>
      <c r="N138" s="3"/>
    </row>
    <row r="139" spans="1:15">
      <c r="A139" s="134"/>
      <c r="B139" s="134"/>
      <c r="M139" s="2"/>
      <c r="N139" s="3"/>
    </row>
    <row r="140" spans="1:15">
      <c r="A140" s="37" t="s">
        <v>53</v>
      </c>
      <c r="B140" s="37" t="s">
        <v>26</v>
      </c>
      <c r="M140" s="2"/>
      <c r="N140" s="3"/>
    </row>
    <row r="141" spans="1:15">
      <c r="A141" s="2" t="s">
        <v>654</v>
      </c>
      <c r="B141" s="3">
        <v>2291</v>
      </c>
      <c r="O141" s="2"/>
    </row>
    <row r="142" spans="1:15">
      <c r="A142" s="2" t="s">
        <v>655</v>
      </c>
      <c r="B142" s="3">
        <v>1806</v>
      </c>
      <c r="F142" s="2"/>
      <c r="G142" s="3"/>
      <c r="O142" s="2"/>
    </row>
    <row r="143" spans="1:15">
      <c r="A143" s="2" t="s">
        <v>528</v>
      </c>
      <c r="B143" s="3">
        <v>5831</v>
      </c>
      <c r="F143" s="2"/>
      <c r="G143" s="3"/>
      <c r="O143" s="2"/>
    </row>
    <row r="144" spans="1:15">
      <c r="A144" s="2" t="s">
        <v>530</v>
      </c>
      <c r="B144" s="3">
        <v>5101</v>
      </c>
      <c r="F144" s="2"/>
      <c r="G144" s="3"/>
      <c r="M144" s="2"/>
      <c r="N144" s="3"/>
    </row>
    <row r="145" spans="1:6">
      <c r="B145" s="1">
        <f>SUM(B141:B144)</f>
        <v>15029</v>
      </c>
    </row>
    <row r="147" spans="1:6">
      <c r="E147" s="2"/>
      <c r="F147" s="3"/>
    </row>
    <row r="148" spans="1:6">
      <c r="E148" s="2"/>
      <c r="F148" s="3"/>
    </row>
    <row r="149" spans="1:6">
      <c r="E149" s="2"/>
      <c r="F149" s="3"/>
    </row>
    <row r="150" spans="1:6">
      <c r="E150" s="2"/>
      <c r="F150" s="3"/>
    </row>
    <row r="151" spans="1:6">
      <c r="A151" s="2"/>
      <c r="B151" s="3"/>
    </row>
    <row r="152" spans="1:6">
      <c r="A152" s="2"/>
      <c r="B152" s="3"/>
    </row>
    <row r="153" spans="1:6">
      <c r="A153" s="2"/>
      <c r="B153" s="3"/>
    </row>
    <row r="154" spans="1:6">
      <c r="A154" s="2"/>
      <c r="B154" s="3"/>
    </row>
    <row r="155" spans="1:6">
      <c r="E155" s="2"/>
      <c r="F155" s="3"/>
    </row>
    <row r="156" spans="1:6">
      <c r="E156" s="2"/>
      <c r="F156" s="3"/>
    </row>
    <row r="157" spans="1:6">
      <c r="A157" s="2"/>
      <c r="B157" s="3"/>
    </row>
    <row r="158" spans="1:6">
      <c r="A158" s="2"/>
      <c r="B158" s="3"/>
    </row>
    <row r="159" spans="1:6">
      <c r="A159" s="2"/>
      <c r="B159" s="3"/>
    </row>
    <row r="160" spans="1:6">
      <c r="A160" s="2"/>
      <c r="B160" s="3"/>
    </row>
    <row r="163" spans="2:10">
      <c r="B163" s="134" t="s">
        <v>531</v>
      </c>
      <c r="C163" s="134"/>
      <c r="E163" s="134" t="s">
        <v>656</v>
      </c>
      <c r="F163" s="134"/>
    </row>
    <row r="164" spans="2:10">
      <c r="B164" s="134"/>
      <c r="C164" s="134"/>
      <c r="E164" s="134"/>
      <c r="F164" s="134"/>
    </row>
    <row r="165" spans="2:10">
      <c r="B165" t="s">
        <v>53</v>
      </c>
      <c r="C165" t="s">
        <v>26</v>
      </c>
      <c r="E165" t="s">
        <v>53</v>
      </c>
      <c r="F165" t="s">
        <v>26</v>
      </c>
    </row>
    <row r="166" spans="2:10">
      <c r="B166" s="2" t="s">
        <v>654</v>
      </c>
      <c r="C166" s="3">
        <v>152</v>
      </c>
      <c r="E166" s="2" t="s">
        <v>654</v>
      </c>
      <c r="F166" s="3">
        <v>150</v>
      </c>
      <c r="I166" s="2"/>
      <c r="J166" s="3"/>
    </row>
    <row r="167" spans="2:10">
      <c r="B167" s="2" t="s">
        <v>657</v>
      </c>
      <c r="C167" s="3">
        <v>92</v>
      </c>
      <c r="E167" s="2" t="s">
        <v>658</v>
      </c>
      <c r="F167" s="3">
        <v>104</v>
      </c>
      <c r="I167" s="2"/>
      <c r="J167" s="3"/>
    </row>
    <row r="168" spans="2:10">
      <c r="B168" s="2" t="s">
        <v>528</v>
      </c>
      <c r="C168" s="3">
        <v>747</v>
      </c>
      <c r="E168" s="2" t="s">
        <v>528</v>
      </c>
      <c r="F168" s="3">
        <v>685</v>
      </c>
      <c r="I168" s="2"/>
      <c r="J168" s="3"/>
    </row>
    <row r="169" spans="2:10">
      <c r="B169" s="2" t="s">
        <v>530</v>
      </c>
      <c r="C169" s="3">
        <v>375</v>
      </c>
      <c r="E169" s="2" t="s">
        <v>530</v>
      </c>
      <c r="F169" s="3">
        <v>380</v>
      </c>
      <c r="I169" s="2"/>
      <c r="J169" s="3"/>
    </row>
    <row r="170" spans="2:10">
      <c r="C170">
        <f>SUM(C166:C169)</f>
        <v>1366</v>
      </c>
      <c r="F170">
        <f>SUM(F166:F169)</f>
        <v>1319</v>
      </c>
      <c r="G170" s="2"/>
      <c r="H170" s="3"/>
    </row>
    <row r="171" spans="2:10">
      <c r="G171" s="2"/>
      <c r="H171" s="3"/>
    </row>
    <row r="172" spans="2:10">
      <c r="G172" s="2"/>
      <c r="H172" s="3"/>
    </row>
    <row r="173" spans="2:10">
      <c r="G173" s="2"/>
      <c r="H173" s="3"/>
    </row>
    <row r="195" spans="1:2">
      <c r="A195" s="37" t="s">
        <v>53</v>
      </c>
      <c r="B195" s="37" t="s">
        <v>26</v>
      </c>
    </row>
    <row r="196" spans="1:2">
      <c r="A196" s="2" t="s">
        <v>659</v>
      </c>
      <c r="B196" s="3">
        <v>25</v>
      </c>
    </row>
    <row r="197" spans="1:2">
      <c r="A197" s="2" t="s">
        <v>660</v>
      </c>
      <c r="B197" s="3">
        <v>54</v>
      </c>
    </row>
    <row r="198" spans="1:2">
      <c r="B198">
        <f>SUM(B196:B197)</f>
        <v>79</v>
      </c>
    </row>
    <row r="222" spans="1:20">
      <c r="B222" s="3"/>
      <c r="I222" s="134" t="s">
        <v>645</v>
      </c>
      <c r="J222" s="134"/>
      <c r="P222" s="134" t="s">
        <v>642</v>
      </c>
      <c r="Q222" s="134"/>
    </row>
    <row r="223" spans="1:20">
      <c r="A223" s="134" t="s">
        <v>661</v>
      </c>
      <c r="B223" s="134"/>
      <c r="E223" s="2"/>
      <c r="F223" s="2"/>
      <c r="G223" s="3"/>
      <c r="I223" s="37"/>
      <c r="J223" s="37"/>
      <c r="L223" s="2"/>
      <c r="M223" s="3"/>
      <c r="P223" s="37"/>
      <c r="Q223" s="37"/>
    </row>
    <row r="224" spans="1:20">
      <c r="A224" s="37"/>
      <c r="B224" s="37"/>
      <c r="E224" s="2"/>
      <c r="F224" s="2"/>
      <c r="G224" s="3"/>
      <c r="I224" t="s">
        <v>53</v>
      </c>
      <c r="J224" t="s">
        <v>26</v>
      </c>
      <c r="L224" s="2"/>
      <c r="M224" s="3"/>
      <c r="P224" t="s">
        <v>53</v>
      </c>
      <c r="Q224" t="s">
        <v>26</v>
      </c>
      <c r="T224" s="2"/>
    </row>
    <row r="225" spans="1:20">
      <c r="A225" t="s">
        <v>53</v>
      </c>
      <c r="B225" t="s">
        <v>26</v>
      </c>
      <c r="E225" s="2"/>
      <c r="F225" s="2"/>
      <c r="G225" s="3"/>
      <c r="I225" s="2" t="s">
        <v>662</v>
      </c>
      <c r="J225" s="3">
        <v>3</v>
      </c>
      <c r="L225" s="2"/>
      <c r="M225" s="3"/>
      <c r="P225" s="2" t="s">
        <v>777</v>
      </c>
      <c r="Q225" s="1">
        <v>2813</v>
      </c>
      <c r="T225" s="2"/>
    </row>
    <row r="226" spans="1:20">
      <c r="A226" s="2" t="s">
        <v>781</v>
      </c>
      <c r="B226" s="3">
        <v>1</v>
      </c>
      <c r="F226" s="2"/>
      <c r="G226" s="3"/>
      <c r="I226" s="2" t="s">
        <v>664</v>
      </c>
      <c r="J226" s="3">
        <v>21</v>
      </c>
      <c r="L226" s="2"/>
      <c r="M226" s="3"/>
      <c r="P226" s="2" t="s">
        <v>778</v>
      </c>
      <c r="Q226" s="1">
        <v>3082</v>
      </c>
      <c r="T226" s="2"/>
    </row>
    <row r="227" spans="1:20">
      <c r="A227" s="2" t="s">
        <v>995</v>
      </c>
      <c r="B227" s="3">
        <v>2</v>
      </c>
      <c r="E227" s="2"/>
      <c r="F227" s="2"/>
      <c r="G227" s="3"/>
      <c r="I227" s="2" t="s">
        <v>666</v>
      </c>
      <c r="J227" s="3">
        <v>17</v>
      </c>
      <c r="L227" s="2"/>
      <c r="M227" s="3"/>
      <c r="P227" s="2" t="s">
        <v>779</v>
      </c>
      <c r="Q227" s="1">
        <v>4669</v>
      </c>
      <c r="T227" s="2"/>
    </row>
    <row r="228" spans="1:20">
      <c r="A228" s="2" t="s">
        <v>663</v>
      </c>
      <c r="B228" s="3">
        <v>8</v>
      </c>
      <c r="E228" s="2"/>
      <c r="I228" s="2" t="s">
        <v>668</v>
      </c>
      <c r="J228" s="3">
        <v>12</v>
      </c>
      <c r="L228" s="2"/>
      <c r="M228" s="3"/>
      <c r="P228" s="2" t="s">
        <v>780</v>
      </c>
      <c r="Q228" s="1">
        <v>18258</v>
      </c>
    </row>
    <row r="229" spans="1:20">
      <c r="A229" s="2" t="s">
        <v>665</v>
      </c>
      <c r="B229" s="3">
        <v>16</v>
      </c>
      <c r="I229" s="2" t="s">
        <v>669</v>
      </c>
      <c r="J229" s="3">
        <v>3</v>
      </c>
      <c r="P229" s="2" t="s">
        <v>782</v>
      </c>
      <c r="Q229" s="1">
        <v>4799</v>
      </c>
    </row>
    <row r="230" spans="1:20">
      <c r="A230" s="2" t="s">
        <v>667</v>
      </c>
      <c r="B230" s="3">
        <v>35</v>
      </c>
      <c r="F230" s="2"/>
      <c r="G230" s="3"/>
      <c r="J230">
        <f>SUM(J225:J229)</f>
        <v>56</v>
      </c>
      <c r="Q230" s="1">
        <f>SUM(Q225:Q229)</f>
        <v>33621</v>
      </c>
    </row>
    <row r="231" spans="1:20">
      <c r="B231">
        <f>SUM(B226:B230)</f>
        <v>62</v>
      </c>
    </row>
    <row r="248" spans="4:16">
      <c r="I248" s="3"/>
    </row>
    <row r="249" spans="4:16">
      <c r="E249" s="3"/>
      <c r="I249" s="3"/>
    </row>
    <row r="250" spans="4:16">
      <c r="E250" s="3"/>
      <c r="I250" s="3"/>
      <c r="L250" s="2"/>
      <c r="M250" s="3"/>
    </row>
    <row r="251" spans="4:16">
      <c r="D251" s="2"/>
      <c r="E251" s="3"/>
      <c r="H251" s="2"/>
      <c r="L251" s="2"/>
      <c r="M251" s="3"/>
    </row>
    <row r="252" spans="4:16">
      <c r="D252" s="2"/>
      <c r="E252" s="3"/>
      <c r="H252" s="2"/>
      <c r="L252" s="2"/>
      <c r="M252" s="3"/>
    </row>
    <row r="253" spans="4:16">
      <c r="D253" s="2"/>
      <c r="H253" s="2"/>
      <c r="L253" s="2"/>
      <c r="M253" s="3"/>
    </row>
    <row r="254" spans="4:16">
      <c r="D254" s="2"/>
    </row>
    <row r="256" spans="4:16">
      <c r="O256" s="2"/>
      <c r="P256" s="1"/>
    </row>
    <row r="257" spans="3:16">
      <c r="O257" s="2"/>
      <c r="P257" s="1"/>
    </row>
    <row r="258" spans="3:16">
      <c r="E258" s="2"/>
      <c r="F258" s="3"/>
      <c r="L258" s="1"/>
      <c r="O258" s="2"/>
      <c r="P258" s="1"/>
    </row>
    <row r="259" spans="3:16">
      <c r="E259" s="2"/>
      <c r="F259" s="3"/>
      <c r="L259" s="1"/>
      <c r="O259" s="2"/>
      <c r="P259" s="1"/>
    </row>
    <row r="260" spans="3:16">
      <c r="E260" s="2"/>
      <c r="F260" s="3"/>
      <c r="K260" s="2"/>
      <c r="L260" s="1"/>
      <c r="O260" s="2"/>
      <c r="P260" s="1"/>
    </row>
    <row r="266" spans="3:16">
      <c r="C266" s="134"/>
      <c r="D266" s="134"/>
    </row>
    <row r="267" spans="3:16">
      <c r="C267" s="37" t="s">
        <v>53</v>
      </c>
      <c r="D267" s="38" t="s">
        <v>54</v>
      </c>
    </row>
    <row r="268" spans="3:16">
      <c r="C268" s="2" t="s">
        <v>996</v>
      </c>
      <c r="D268" s="1">
        <v>14</v>
      </c>
    </row>
    <row r="269" spans="3:16">
      <c r="C269" s="2" t="s">
        <v>997</v>
      </c>
      <c r="D269" s="1">
        <v>8287</v>
      </c>
    </row>
    <row r="270" spans="3:16">
      <c r="C270" s="2" t="s">
        <v>670</v>
      </c>
      <c r="D270" s="1">
        <v>85</v>
      </c>
    </row>
    <row r="271" spans="3:16">
      <c r="C271" s="2" t="s">
        <v>998</v>
      </c>
      <c r="D271" s="1">
        <v>85</v>
      </c>
    </row>
    <row r="272" spans="3:16">
      <c r="C272" s="2" t="s">
        <v>671</v>
      </c>
      <c r="D272" s="1">
        <v>65</v>
      </c>
    </row>
    <row r="273" spans="3:4">
      <c r="C273" s="2" t="s">
        <v>672</v>
      </c>
      <c r="D273" s="1">
        <v>55</v>
      </c>
    </row>
    <row r="274" spans="3:4">
      <c r="C274" s="2" t="s">
        <v>673</v>
      </c>
      <c r="D274" s="1">
        <v>7918</v>
      </c>
    </row>
    <row r="275" spans="3:4">
      <c r="C275" s="2" t="s">
        <v>674</v>
      </c>
      <c r="D275" s="1">
        <v>10671</v>
      </c>
    </row>
    <row r="276" spans="3:4">
      <c r="C276" s="2" t="s">
        <v>675</v>
      </c>
      <c r="D276" s="1">
        <v>6685</v>
      </c>
    </row>
    <row r="277" spans="3:4">
      <c r="C277" s="2" t="s">
        <v>676</v>
      </c>
      <c r="D277" s="1">
        <v>188</v>
      </c>
    </row>
    <row r="278" spans="3:4">
      <c r="C278" s="2" t="s">
        <v>677</v>
      </c>
      <c r="D278" s="1">
        <v>41</v>
      </c>
    </row>
    <row r="279" spans="3:4">
      <c r="C279" s="2" t="s">
        <v>678</v>
      </c>
      <c r="D279" s="1">
        <v>197</v>
      </c>
    </row>
    <row r="280" spans="3:4">
      <c r="C280" s="2" t="s">
        <v>999</v>
      </c>
      <c r="D280" s="1">
        <v>262</v>
      </c>
    </row>
    <row r="281" spans="3:4">
      <c r="C281" s="2" t="s">
        <v>1000</v>
      </c>
      <c r="D281" s="1">
        <v>72</v>
      </c>
    </row>
    <row r="282" spans="3:4">
      <c r="C282" s="2" t="s">
        <v>1001</v>
      </c>
      <c r="D282" s="1">
        <v>4972</v>
      </c>
    </row>
    <row r="283" spans="3:4">
      <c r="C283" s="2" t="s">
        <v>679</v>
      </c>
      <c r="D283" s="1">
        <v>3402</v>
      </c>
    </row>
    <row r="284" spans="3:4">
      <c r="C284" s="2" t="s">
        <v>1002</v>
      </c>
      <c r="D284" s="1">
        <v>13</v>
      </c>
    </row>
    <row r="285" spans="3:4">
      <c r="C285" s="2" t="s">
        <v>680</v>
      </c>
      <c r="D285" s="1">
        <v>4831</v>
      </c>
    </row>
    <row r="286" spans="3:4">
      <c r="C286" s="2" t="s">
        <v>681</v>
      </c>
      <c r="D286" s="1">
        <v>4610</v>
      </c>
    </row>
    <row r="287" spans="3:4">
      <c r="C287" s="2" t="s">
        <v>1003</v>
      </c>
      <c r="D287" s="1">
        <v>48</v>
      </c>
    </row>
    <row r="288" spans="3:4">
      <c r="D288" s="1"/>
    </row>
    <row r="289" spans="4:4">
      <c r="D289" s="1"/>
    </row>
    <row r="290" spans="4:4">
      <c r="D290" s="1"/>
    </row>
    <row r="291" spans="4:4">
      <c r="D291" s="1"/>
    </row>
    <row r="292" spans="4:4">
      <c r="D292" s="1"/>
    </row>
    <row r="293" spans="4:4">
      <c r="D293" s="1"/>
    </row>
    <row r="294" spans="4:4">
      <c r="D294" s="1"/>
    </row>
    <row r="295" spans="4:4">
      <c r="D295" s="1"/>
    </row>
  </sheetData>
  <mergeCells count="15">
    <mergeCell ref="C266:D266"/>
    <mergeCell ref="A113:B113"/>
    <mergeCell ref="E113:F113"/>
    <mergeCell ref="I115:J115"/>
    <mergeCell ref="A139:B139"/>
    <mergeCell ref="I222:J222"/>
    <mergeCell ref="A223:B223"/>
    <mergeCell ref="K72:L72"/>
    <mergeCell ref="B164:C164"/>
    <mergeCell ref="E164:F164"/>
    <mergeCell ref="B163:C163"/>
    <mergeCell ref="E163:F163"/>
    <mergeCell ref="A72:B72"/>
    <mergeCell ref="M117:N117"/>
    <mergeCell ref="P222:Q22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H142"/>
  <sheetViews>
    <sheetView zoomScale="85" zoomScaleNormal="85" workbookViewId="0">
      <selection activeCell="A127" sqref="A127:I144"/>
    </sheetView>
  </sheetViews>
  <sheetFormatPr baseColWidth="10" defaultRowHeight="14.4"/>
  <cols>
    <col min="1" max="1" width="40.109375" bestFit="1" customWidth="1"/>
  </cols>
  <sheetData>
    <row r="19" spans="1:8" ht="15" thickBot="1"/>
    <row r="20" spans="1:8" ht="15" thickBot="1">
      <c r="A20" s="18" t="s">
        <v>119</v>
      </c>
      <c r="B20" s="19" t="s">
        <v>783</v>
      </c>
      <c r="C20" s="19" t="s">
        <v>784</v>
      </c>
      <c r="D20" s="19" t="s">
        <v>785</v>
      </c>
      <c r="G20" t="s">
        <v>24</v>
      </c>
      <c r="H20">
        <v>13702</v>
      </c>
    </row>
    <row r="21" spans="1:8" ht="15" thickBot="1">
      <c r="A21" s="12" t="s">
        <v>120</v>
      </c>
      <c r="B21" s="22">
        <v>4</v>
      </c>
      <c r="C21" s="20">
        <v>4</v>
      </c>
      <c r="D21" s="20">
        <v>4</v>
      </c>
      <c r="G21" t="s">
        <v>25</v>
      </c>
      <c r="H21">
        <v>4660</v>
      </c>
    </row>
    <row r="22" spans="1:8" ht="15" thickBot="1">
      <c r="A22" s="12" t="s">
        <v>121</v>
      </c>
      <c r="B22" s="22">
        <v>21</v>
      </c>
      <c r="C22" s="20">
        <v>21</v>
      </c>
      <c r="D22" s="20">
        <v>21</v>
      </c>
      <c r="H22">
        <v>18362</v>
      </c>
    </row>
    <row r="23" spans="1:8" ht="15" thickBot="1">
      <c r="A23" s="12" t="s">
        <v>122</v>
      </c>
      <c r="B23" s="22">
        <v>460</v>
      </c>
      <c r="C23" s="20">
        <v>460</v>
      </c>
      <c r="D23" s="21">
        <v>459</v>
      </c>
    </row>
    <row r="24" spans="1:8" ht="15" thickBot="1">
      <c r="A24" s="12" t="s">
        <v>123</v>
      </c>
      <c r="B24" s="22">
        <v>559</v>
      </c>
      <c r="C24" s="20">
        <v>559</v>
      </c>
      <c r="D24" s="21">
        <v>559</v>
      </c>
    </row>
    <row r="25" spans="1:8" ht="15" thickBot="1">
      <c r="A25" s="12" t="s">
        <v>124</v>
      </c>
      <c r="B25" s="22">
        <v>758</v>
      </c>
      <c r="C25" s="20">
        <v>758</v>
      </c>
      <c r="D25" s="21">
        <v>757</v>
      </c>
    </row>
    <row r="26" spans="1:8" ht="15" thickBot="1">
      <c r="A26" s="12" t="s">
        <v>125</v>
      </c>
      <c r="B26" s="22">
        <v>1183</v>
      </c>
      <c r="C26" s="22">
        <v>1183</v>
      </c>
      <c r="D26" s="23">
        <v>1182</v>
      </c>
    </row>
    <row r="27" spans="1:8" ht="15" thickBot="1">
      <c r="A27" s="12" t="s">
        <v>126</v>
      </c>
      <c r="B27" s="22">
        <v>1428</v>
      </c>
      <c r="C27" s="22">
        <v>1428</v>
      </c>
      <c r="D27" s="23">
        <v>1428</v>
      </c>
    </row>
    <row r="28" spans="1:8" ht="15" thickBot="1">
      <c r="A28" s="12" t="s">
        <v>127</v>
      </c>
      <c r="B28" s="22">
        <v>1467</v>
      </c>
      <c r="C28" s="22">
        <v>1467</v>
      </c>
      <c r="D28" s="23">
        <v>1463</v>
      </c>
    </row>
    <row r="29" spans="1:8" ht="15" thickBot="1">
      <c r="A29" s="12" t="s">
        <v>128</v>
      </c>
      <c r="B29" s="22">
        <v>29</v>
      </c>
      <c r="C29" s="20">
        <v>29</v>
      </c>
      <c r="D29" s="21">
        <v>29</v>
      </c>
    </row>
    <row r="30" spans="1:8" ht="15" thickBot="1">
      <c r="A30" s="12" t="s">
        <v>129</v>
      </c>
      <c r="B30" s="22">
        <v>29</v>
      </c>
      <c r="C30" s="20">
        <v>29</v>
      </c>
      <c r="D30" s="21">
        <v>29</v>
      </c>
    </row>
    <row r="31" spans="1:8" ht="15" thickBot="1">
      <c r="A31" s="12" t="s">
        <v>130</v>
      </c>
      <c r="B31" s="22">
        <v>43</v>
      </c>
      <c r="C31" s="20">
        <v>43</v>
      </c>
      <c r="D31" s="21">
        <v>43</v>
      </c>
    </row>
    <row r="32" spans="1:8" ht="15" thickBot="1">
      <c r="A32" s="12" t="s">
        <v>131</v>
      </c>
      <c r="B32" s="22">
        <v>62</v>
      </c>
      <c r="C32" s="24">
        <v>62</v>
      </c>
      <c r="D32" s="21">
        <v>57</v>
      </c>
    </row>
    <row r="33" spans="1:4" ht="15" thickBot="1">
      <c r="A33" s="12" t="s">
        <v>132</v>
      </c>
      <c r="B33" s="22">
        <v>51</v>
      </c>
      <c r="C33" s="20">
        <v>51</v>
      </c>
      <c r="D33" s="21">
        <v>51</v>
      </c>
    </row>
    <row r="34" spans="1:4" ht="15" thickBot="1">
      <c r="A34" s="12" t="s">
        <v>133</v>
      </c>
      <c r="B34" s="22">
        <v>1045</v>
      </c>
      <c r="C34" s="20">
        <v>1045</v>
      </c>
      <c r="D34" s="25">
        <v>1044</v>
      </c>
    </row>
    <row r="35" spans="1:4" ht="15" thickBot="1">
      <c r="A35" s="12" t="s">
        <v>134</v>
      </c>
      <c r="B35" s="22">
        <v>1749</v>
      </c>
      <c r="C35" s="22">
        <v>1746</v>
      </c>
      <c r="D35" s="23">
        <v>1743</v>
      </c>
    </row>
    <row r="36" spans="1:4" ht="15" thickBot="1">
      <c r="A36" s="12" t="s">
        <v>135</v>
      </c>
      <c r="B36" s="22">
        <v>2001</v>
      </c>
      <c r="C36" s="22">
        <v>2095</v>
      </c>
      <c r="D36" s="23">
        <v>2083</v>
      </c>
    </row>
    <row r="37" spans="1:4" ht="15" thickBot="1">
      <c r="A37" s="12" t="s">
        <v>136</v>
      </c>
      <c r="B37" s="22">
        <v>4343</v>
      </c>
      <c r="C37" s="22">
        <v>4320</v>
      </c>
      <c r="D37" s="23">
        <v>4272</v>
      </c>
    </row>
    <row r="38" spans="1:4" ht="15" thickBot="1">
      <c r="A38" s="12" t="s">
        <v>28</v>
      </c>
      <c r="B38" s="22">
        <v>0</v>
      </c>
      <c r="C38" s="179">
        <v>0</v>
      </c>
      <c r="D38" s="23">
        <v>305</v>
      </c>
    </row>
    <row r="39" spans="1:4" ht="15" thickBot="1">
      <c r="A39" s="12" t="s">
        <v>137</v>
      </c>
      <c r="B39" s="22">
        <v>1926</v>
      </c>
      <c r="C39" s="22">
        <v>1923</v>
      </c>
      <c r="D39" s="23">
        <v>1915</v>
      </c>
    </row>
    <row r="40" spans="1:4" ht="15" thickBot="1">
      <c r="A40" s="12" t="s">
        <v>138</v>
      </c>
      <c r="B40" s="22">
        <v>903</v>
      </c>
      <c r="C40" s="20">
        <v>910</v>
      </c>
      <c r="D40" s="21">
        <v>918</v>
      </c>
    </row>
    <row r="41" spans="1:4" ht="15" thickBot="1">
      <c r="A41" s="18" t="s">
        <v>103</v>
      </c>
      <c r="B41" s="26">
        <f>SUM(B21:B40)</f>
        <v>18061</v>
      </c>
      <c r="C41" s="26">
        <f>SUM(C21:C40)</f>
        <v>18133</v>
      </c>
      <c r="D41" s="26">
        <f t="shared" ref="D41" si="0">SUM(D21:D40)</f>
        <v>18362</v>
      </c>
    </row>
    <row r="46" spans="1:4">
      <c r="A46" t="s">
        <v>531</v>
      </c>
    </row>
    <row r="48" spans="1:4">
      <c r="A48" t="s">
        <v>139</v>
      </c>
      <c r="B48" t="s">
        <v>26</v>
      </c>
    </row>
    <row r="49" spans="1:2">
      <c r="A49" s="2" t="s">
        <v>21</v>
      </c>
      <c r="B49" s="3">
        <v>17</v>
      </c>
    </row>
    <row r="50" spans="1:2">
      <c r="A50" s="2" t="s">
        <v>22</v>
      </c>
      <c r="B50" s="3">
        <v>305</v>
      </c>
    </row>
    <row r="51" spans="1:2">
      <c r="A51" s="2" t="s">
        <v>140</v>
      </c>
      <c r="B51" s="3">
        <v>40</v>
      </c>
    </row>
    <row r="52" spans="1:2">
      <c r="B52">
        <f>SUM(B49:B51)</f>
        <v>362</v>
      </c>
    </row>
    <row r="56" spans="1:2">
      <c r="A56" s="2"/>
      <c r="B56" s="3"/>
    </row>
    <row r="57" spans="1:2">
      <c r="A57" s="2"/>
      <c r="B57" s="3"/>
    </row>
    <row r="58" spans="1:2">
      <c r="A58" s="2"/>
      <c r="B58" s="3"/>
    </row>
    <row r="61" spans="1:2">
      <c r="A61" s="2"/>
      <c r="B61" s="3"/>
    </row>
    <row r="62" spans="1:2">
      <c r="A62" s="2"/>
      <c r="B62" s="3"/>
    </row>
    <row r="63" spans="1:2">
      <c r="A63" s="2"/>
      <c r="B63" s="3"/>
    </row>
    <row r="64" spans="1:2">
      <c r="A64" s="2"/>
      <c r="B64" s="3"/>
    </row>
    <row r="65" spans="1:7">
      <c r="A65" s="2"/>
      <c r="B65" s="3"/>
    </row>
    <row r="66" spans="1:7">
      <c r="A66" s="2"/>
      <c r="B66" s="3"/>
    </row>
    <row r="68" spans="1:7">
      <c r="A68" s="2" t="s">
        <v>141</v>
      </c>
      <c r="B68" s="3">
        <v>62</v>
      </c>
      <c r="F68" s="2" t="s">
        <v>4</v>
      </c>
      <c r="G68" s="3">
        <v>1</v>
      </c>
    </row>
    <row r="69" spans="1:7">
      <c r="A69" s="2" t="s">
        <v>142</v>
      </c>
      <c r="B69" s="3">
        <v>17</v>
      </c>
      <c r="F69" s="2" t="s">
        <v>816</v>
      </c>
      <c r="G69" s="3">
        <v>2</v>
      </c>
    </row>
    <row r="70" spans="1:7">
      <c r="A70" s="2" t="s">
        <v>817</v>
      </c>
      <c r="B70" s="3">
        <v>7</v>
      </c>
      <c r="F70" s="2" t="s">
        <v>6</v>
      </c>
      <c r="G70" s="3">
        <v>2</v>
      </c>
    </row>
    <row r="71" spans="1:7">
      <c r="A71" s="2" t="s">
        <v>144</v>
      </c>
      <c r="B71" s="3">
        <v>8</v>
      </c>
      <c r="F71" s="2" t="s">
        <v>7</v>
      </c>
      <c r="G71" s="3">
        <v>2</v>
      </c>
    </row>
    <row r="72" spans="1:7">
      <c r="A72" s="2" t="s">
        <v>145</v>
      </c>
      <c r="B72" s="3">
        <v>4</v>
      </c>
      <c r="F72" s="2" t="s">
        <v>818</v>
      </c>
      <c r="G72" s="3">
        <v>3</v>
      </c>
    </row>
    <row r="73" spans="1:7">
      <c r="A73" s="2" t="s">
        <v>107</v>
      </c>
      <c r="B73" s="3">
        <v>36</v>
      </c>
      <c r="F73" s="2" t="s">
        <v>819</v>
      </c>
      <c r="G73" s="3">
        <v>3</v>
      </c>
    </row>
    <row r="74" spans="1:7">
      <c r="A74" s="2" t="s">
        <v>820</v>
      </c>
      <c r="B74" s="3">
        <v>9</v>
      </c>
      <c r="F74" s="2" t="s">
        <v>143</v>
      </c>
      <c r="G74" s="3">
        <v>7</v>
      </c>
    </row>
    <row r="75" spans="1:7">
      <c r="A75" s="2" t="s">
        <v>821</v>
      </c>
      <c r="B75" s="3">
        <v>1</v>
      </c>
      <c r="F75" s="2" t="s">
        <v>96</v>
      </c>
      <c r="G75" s="3">
        <v>3</v>
      </c>
    </row>
    <row r="76" spans="1:7">
      <c r="A76" t="s">
        <v>822</v>
      </c>
      <c r="B76">
        <v>8</v>
      </c>
      <c r="F76" s="2" t="s">
        <v>823</v>
      </c>
      <c r="G76" s="3">
        <v>7</v>
      </c>
    </row>
    <row r="77" spans="1:7">
      <c r="A77" t="s">
        <v>31</v>
      </c>
      <c r="B77">
        <v>15</v>
      </c>
      <c r="F77" s="2" t="s">
        <v>27</v>
      </c>
      <c r="G77" s="3">
        <v>16</v>
      </c>
    </row>
    <row r="78" spans="1:7">
      <c r="A78" t="s">
        <v>824</v>
      </c>
      <c r="B78">
        <v>1</v>
      </c>
      <c r="F78" s="2" t="s">
        <v>21</v>
      </c>
      <c r="G78" s="3">
        <v>105</v>
      </c>
    </row>
    <row r="79" spans="1:7">
      <c r="A79" t="s">
        <v>825</v>
      </c>
      <c r="B79">
        <v>3</v>
      </c>
      <c r="F79" s="2" t="s">
        <v>29</v>
      </c>
      <c r="G79" s="3">
        <v>12</v>
      </c>
    </row>
    <row r="80" spans="1:7">
      <c r="B80">
        <f>SUM(B68:B79)</f>
        <v>171</v>
      </c>
      <c r="F80" s="2" t="s">
        <v>146</v>
      </c>
      <c r="G80" s="3">
        <v>8</v>
      </c>
    </row>
    <row r="81" spans="6:7">
      <c r="G81">
        <f>SUM(G68:G80)</f>
        <v>171</v>
      </c>
    </row>
    <row r="86" spans="6:7">
      <c r="F86" s="2"/>
      <c r="G86" s="3"/>
    </row>
    <row r="87" spans="6:7">
      <c r="F87" s="2"/>
      <c r="G87" s="3"/>
    </row>
    <row r="88" spans="6:7">
      <c r="F88" s="2"/>
      <c r="G88" s="3"/>
    </row>
    <row r="89" spans="6:7">
      <c r="F89" s="2"/>
      <c r="G89" s="3"/>
    </row>
    <row r="90" spans="6:7">
      <c r="F90" s="2"/>
      <c r="G90" s="3"/>
    </row>
    <row r="91" spans="6:7">
      <c r="F91" s="2"/>
      <c r="G91" s="3"/>
    </row>
    <row r="92" spans="6:7">
      <c r="F92" s="2"/>
      <c r="G92" s="3"/>
    </row>
    <row r="93" spans="6:7">
      <c r="F93" s="2"/>
      <c r="G93" s="3"/>
    </row>
    <row r="104" spans="1:2" ht="15" thickBot="1">
      <c r="A104" t="s">
        <v>147</v>
      </c>
      <c r="B104" t="s">
        <v>26</v>
      </c>
    </row>
    <row r="105" spans="1:2" ht="22.8">
      <c r="A105" s="27" t="s">
        <v>148</v>
      </c>
      <c r="B105" s="28">
        <v>335</v>
      </c>
    </row>
    <row r="106" spans="1:2">
      <c r="A106" s="29" t="s">
        <v>149</v>
      </c>
      <c r="B106" s="30">
        <v>64</v>
      </c>
    </row>
    <row r="107" spans="1:2">
      <c r="A107" s="31" t="s">
        <v>150</v>
      </c>
      <c r="B107" s="32">
        <v>141</v>
      </c>
    </row>
    <row r="108" spans="1:2">
      <c r="A108" s="31" t="s">
        <v>151</v>
      </c>
      <c r="B108" s="32">
        <v>59</v>
      </c>
    </row>
    <row r="109" spans="1:2" ht="22.8">
      <c r="A109" s="31" t="s">
        <v>152</v>
      </c>
      <c r="B109" s="32">
        <v>141</v>
      </c>
    </row>
    <row r="110" spans="1:2" ht="22.8">
      <c r="A110" s="31" t="s">
        <v>153</v>
      </c>
      <c r="B110" s="32">
        <v>192</v>
      </c>
    </row>
    <row r="111" spans="1:2" ht="22.8">
      <c r="A111" s="31" t="s">
        <v>154</v>
      </c>
      <c r="B111" s="32">
        <v>16</v>
      </c>
    </row>
    <row r="112" spans="1:2" ht="22.8">
      <c r="A112" s="31" t="s">
        <v>155</v>
      </c>
      <c r="B112" s="32">
        <v>156</v>
      </c>
    </row>
    <row r="113" spans="1:2" ht="22.8">
      <c r="A113" s="31" t="s">
        <v>156</v>
      </c>
      <c r="B113" s="32">
        <v>65</v>
      </c>
    </row>
    <row r="114" spans="1:2" ht="22.8">
      <c r="A114" s="31" t="s">
        <v>157</v>
      </c>
      <c r="B114" s="32">
        <v>42</v>
      </c>
    </row>
    <row r="115" spans="1:2" ht="22.8">
      <c r="A115" s="31" t="s">
        <v>158</v>
      </c>
      <c r="B115" s="32">
        <v>29</v>
      </c>
    </row>
    <row r="116" spans="1:2" ht="22.8">
      <c r="A116" s="31" t="s">
        <v>159</v>
      </c>
      <c r="B116" s="32">
        <v>323</v>
      </c>
    </row>
    <row r="117" spans="1:2" ht="22.8">
      <c r="A117" s="33" t="s">
        <v>160</v>
      </c>
      <c r="B117" s="34">
        <v>621</v>
      </c>
    </row>
    <row r="118" spans="1:2" ht="22.8">
      <c r="A118" s="31" t="s">
        <v>161</v>
      </c>
      <c r="B118" s="32">
        <v>974</v>
      </c>
    </row>
    <row r="119" spans="1:2" ht="23.4" thickBot="1">
      <c r="A119" s="35" t="s">
        <v>162</v>
      </c>
      <c r="B119" s="36">
        <v>10</v>
      </c>
    </row>
    <row r="120" spans="1:2">
      <c r="B120" s="180">
        <f>SUM(B105:B119)</f>
        <v>3168</v>
      </c>
    </row>
    <row r="127" spans="1:2">
      <c r="A127" t="s">
        <v>53</v>
      </c>
      <c r="B127" t="s">
        <v>26</v>
      </c>
    </row>
    <row r="128" spans="1:2">
      <c r="A128" s="2" t="s">
        <v>163</v>
      </c>
      <c r="B128" s="3">
        <v>134</v>
      </c>
    </row>
    <row r="129" spans="1:2">
      <c r="A129" s="2" t="s">
        <v>164</v>
      </c>
      <c r="B129" s="3">
        <v>544</v>
      </c>
    </row>
    <row r="130" spans="1:2">
      <c r="A130" s="2" t="s">
        <v>165</v>
      </c>
      <c r="B130" s="3">
        <v>96</v>
      </c>
    </row>
    <row r="131" spans="1:2">
      <c r="B131">
        <f>SUM(B128:B130)</f>
        <v>774</v>
      </c>
    </row>
    <row r="134" spans="1:2">
      <c r="A134" s="2"/>
      <c r="B134" s="3"/>
    </row>
    <row r="135" spans="1:2">
      <c r="A135" s="2"/>
      <c r="B135" s="3"/>
    </row>
    <row r="136" spans="1:2">
      <c r="A136" s="2"/>
      <c r="B136" s="3"/>
    </row>
    <row r="137" spans="1:2">
      <c r="A137" s="2"/>
      <c r="B137" s="3"/>
    </row>
    <row r="139" spans="1:2">
      <c r="A139" s="2"/>
      <c r="B139" s="3"/>
    </row>
    <row r="140" spans="1:2">
      <c r="A140" s="2"/>
      <c r="B140" s="3"/>
    </row>
    <row r="141" spans="1:2">
      <c r="A141" s="2"/>
      <c r="B141" s="3"/>
    </row>
    <row r="142" spans="1:2">
      <c r="A142" s="2"/>
      <c r="B142" s="3"/>
    </row>
  </sheetData>
  <hyperlinks>
    <hyperlink ref="A107" r:id="rId1" display="http://direc.nac.de/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B49"/>
  <sheetViews>
    <sheetView workbookViewId="0">
      <selection activeCell="A29" sqref="A29"/>
    </sheetView>
  </sheetViews>
  <sheetFormatPr baseColWidth="10" defaultRowHeight="14.4"/>
  <cols>
    <col min="1" max="1" width="48.33203125" bestFit="1" customWidth="1"/>
  </cols>
  <sheetData>
    <row r="33" spans="1:2">
      <c r="A33" s="2" t="s">
        <v>166</v>
      </c>
      <c r="B33" s="3">
        <v>37</v>
      </c>
    </row>
    <row r="34" spans="1:2">
      <c r="A34" s="2" t="s">
        <v>167</v>
      </c>
      <c r="B34" s="3">
        <v>5</v>
      </c>
    </row>
    <row r="35" spans="1:2">
      <c r="A35" s="2" t="s">
        <v>168</v>
      </c>
      <c r="B35" s="3">
        <v>8</v>
      </c>
    </row>
    <row r="36" spans="1:2">
      <c r="A36" s="2" t="s">
        <v>169</v>
      </c>
      <c r="B36" s="3">
        <v>10</v>
      </c>
    </row>
    <row r="37" spans="1:2">
      <c r="A37" s="2" t="s">
        <v>170</v>
      </c>
      <c r="B37" s="3">
        <v>1</v>
      </c>
    </row>
    <row r="38" spans="1:2">
      <c r="A38" s="2" t="s">
        <v>171</v>
      </c>
      <c r="B38" s="3">
        <v>11</v>
      </c>
    </row>
    <row r="39" spans="1:2">
      <c r="A39" s="2" t="s">
        <v>172</v>
      </c>
      <c r="B39" s="3">
        <v>29</v>
      </c>
    </row>
    <row r="40" spans="1:2">
      <c r="A40" s="2" t="s">
        <v>173</v>
      </c>
      <c r="B40" s="3">
        <v>17</v>
      </c>
    </row>
    <row r="41" spans="1:2">
      <c r="A41" s="2" t="s">
        <v>174</v>
      </c>
      <c r="B41" s="3">
        <v>9</v>
      </c>
    </row>
    <row r="42" spans="1:2">
      <c r="A42" s="2" t="s">
        <v>175</v>
      </c>
      <c r="B42" s="3">
        <v>149</v>
      </c>
    </row>
    <row r="43" spans="1:2">
      <c r="A43" s="2" t="s">
        <v>176</v>
      </c>
      <c r="B43" s="3">
        <v>3</v>
      </c>
    </row>
    <row r="44" spans="1:2">
      <c r="A44" s="2" t="s">
        <v>177</v>
      </c>
      <c r="B44" s="3">
        <v>13</v>
      </c>
    </row>
    <row r="45" spans="1:2">
      <c r="A45" s="2" t="s">
        <v>178</v>
      </c>
      <c r="B45" s="3">
        <v>4</v>
      </c>
    </row>
    <row r="46" spans="1:2">
      <c r="A46" s="2" t="s">
        <v>179</v>
      </c>
      <c r="B46" s="3">
        <v>1</v>
      </c>
    </row>
    <row r="47" spans="1:2">
      <c r="A47" s="2" t="s">
        <v>826</v>
      </c>
      <c r="B47" s="3">
        <v>2</v>
      </c>
    </row>
    <row r="48" spans="1:2">
      <c r="A48" s="2" t="s">
        <v>827</v>
      </c>
      <c r="B48" s="3">
        <v>3</v>
      </c>
    </row>
    <row r="49" spans="1:2">
      <c r="A49" s="2" t="s">
        <v>695</v>
      </c>
      <c r="B49" s="3">
        <v>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J164"/>
  <sheetViews>
    <sheetView workbookViewId="0">
      <selection activeCell="E205" sqref="E205"/>
    </sheetView>
  </sheetViews>
  <sheetFormatPr baseColWidth="10" defaultRowHeight="14.4"/>
  <cols>
    <col min="1" max="1" width="18.109375" bestFit="1" customWidth="1"/>
  </cols>
  <sheetData>
    <row r="18" spans="1:2">
      <c r="A18" t="s">
        <v>828</v>
      </c>
      <c r="B18" s="1" t="s">
        <v>26</v>
      </c>
    </row>
    <row r="19" spans="1:2">
      <c r="A19" s="2" t="s">
        <v>829</v>
      </c>
      <c r="B19" s="1">
        <v>2</v>
      </c>
    </row>
    <row r="20" spans="1:2">
      <c r="A20" s="2" t="s">
        <v>110</v>
      </c>
      <c r="B20" s="1">
        <v>4</v>
      </c>
    </row>
    <row r="21" spans="1:2">
      <c r="A21" s="2" t="s">
        <v>180</v>
      </c>
      <c r="B21" s="1">
        <v>4356</v>
      </c>
    </row>
    <row r="22" spans="1:2">
      <c r="A22" s="2" t="s">
        <v>830</v>
      </c>
      <c r="B22" s="1">
        <v>2</v>
      </c>
    </row>
    <row r="23" spans="1:2">
      <c r="B23" s="1">
        <f>SUM(B19:B22)</f>
        <v>4364</v>
      </c>
    </row>
    <row r="24" spans="1:2">
      <c r="B24" s="1"/>
    </row>
    <row r="25" spans="1:2">
      <c r="B25" s="1"/>
    </row>
    <row r="26" spans="1:2">
      <c r="B26" s="1"/>
    </row>
    <row r="27" spans="1:2">
      <c r="B27" s="1"/>
    </row>
    <row r="28" spans="1:2">
      <c r="B28" s="1"/>
    </row>
    <row r="29" spans="1:2">
      <c r="B29" s="1"/>
    </row>
    <row r="30" spans="1:2">
      <c r="B30" s="1"/>
    </row>
    <row r="31" spans="1:2">
      <c r="B31" s="1"/>
    </row>
    <row r="32" spans="1:2">
      <c r="B32" s="1"/>
    </row>
    <row r="33" spans="1:10">
      <c r="B33" s="1"/>
    </row>
    <row r="34" spans="1:10">
      <c r="A34" t="s">
        <v>53</v>
      </c>
      <c r="B34" s="1" t="s">
        <v>26</v>
      </c>
      <c r="C34" s="1"/>
      <c r="D34" s="1"/>
      <c r="E34" s="1"/>
      <c r="F34" s="1"/>
      <c r="I34" t="s">
        <v>53</v>
      </c>
      <c r="J34" s="1" t="s">
        <v>26</v>
      </c>
    </row>
    <row r="35" spans="1:10">
      <c r="A35" s="2" t="s">
        <v>181</v>
      </c>
      <c r="B35" s="3">
        <v>1051</v>
      </c>
      <c r="C35" s="3"/>
      <c r="D35" s="3"/>
      <c r="E35" s="3"/>
      <c r="F35" s="3"/>
      <c r="I35" s="2" t="s">
        <v>182</v>
      </c>
      <c r="J35" s="3">
        <v>870</v>
      </c>
    </row>
    <row r="36" spans="1:10">
      <c r="A36" s="2" t="s">
        <v>183</v>
      </c>
      <c r="B36" s="1">
        <v>384.51666666666665</v>
      </c>
      <c r="C36" s="1"/>
      <c r="D36" s="1"/>
      <c r="E36" s="1"/>
      <c r="F36" s="1"/>
      <c r="I36" s="2" t="s">
        <v>184</v>
      </c>
      <c r="J36" s="3">
        <v>1894</v>
      </c>
    </row>
    <row r="37" spans="1:10">
      <c r="A37" s="2" t="s">
        <v>185</v>
      </c>
      <c r="B37" s="1">
        <v>12.727272727272727</v>
      </c>
      <c r="C37" s="1"/>
      <c r="D37" s="1"/>
      <c r="E37" s="1"/>
      <c r="F37" s="1"/>
      <c r="I37" s="2" t="s">
        <v>186</v>
      </c>
      <c r="J37" s="3">
        <v>401</v>
      </c>
    </row>
    <row r="38" spans="1:10">
      <c r="A38" s="2" t="s">
        <v>187</v>
      </c>
      <c r="B38" s="1">
        <v>16</v>
      </c>
      <c r="C38" s="1"/>
      <c r="D38" s="1"/>
      <c r="E38" s="1"/>
      <c r="F38" s="1"/>
      <c r="I38" s="2" t="s">
        <v>188</v>
      </c>
      <c r="J38" s="3">
        <v>117</v>
      </c>
    </row>
    <row r="39" spans="1:10">
      <c r="A39" s="2" t="s">
        <v>831</v>
      </c>
      <c r="B39" s="1">
        <v>738</v>
      </c>
      <c r="C39" s="1"/>
      <c r="D39" s="1"/>
      <c r="E39" s="1"/>
      <c r="F39" s="1"/>
      <c r="I39" s="2" t="s">
        <v>190</v>
      </c>
      <c r="J39" s="3">
        <v>258</v>
      </c>
    </row>
    <row r="40" spans="1:10">
      <c r="A40" s="2" t="s">
        <v>189</v>
      </c>
      <c r="B40" s="1">
        <v>372</v>
      </c>
      <c r="C40" s="1"/>
      <c r="D40" s="1"/>
      <c r="E40" s="1"/>
      <c r="F40" s="1"/>
      <c r="I40" s="2" t="s">
        <v>191</v>
      </c>
      <c r="J40" s="3">
        <v>65</v>
      </c>
    </row>
    <row r="41" spans="1:10">
      <c r="A41" s="2" t="s">
        <v>832</v>
      </c>
      <c r="B41" s="1">
        <v>13</v>
      </c>
      <c r="C41" s="1"/>
      <c r="D41" s="1"/>
      <c r="E41" s="1"/>
      <c r="F41" s="1"/>
      <c r="I41" s="2" t="s">
        <v>192</v>
      </c>
      <c r="J41" s="3">
        <v>677</v>
      </c>
    </row>
    <row r="42" spans="1:10">
      <c r="A42" s="2" t="s">
        <v>696</v>
      </c>
      <c r="B42" s="1">
        <v>598</v>
      </c>
      <c r="C42" s="1"/>
      <c r="D42" s="1"/>
      <c r="E42" s="1"/>
      <c r="F42" s="1"/>
      <c r="I42" s="2" t="s">
        <v>193</v>
      </c>
      <c r="J42" s="3">
        <v>39168.5</v>
      </c>
    </row>
    <row r="43" spans="1:10">
      <c r="A43" s="2" t="s">
        <v>697</v>
      </c>
      <c r="B43" s="1">
        <v>56</v>
      </c>
      <c r="C43" s="1"/>
      <c r="D43" s="1"/>
      <c r="E43" s="1"/>
      <c r="F43" s="1"/>
      <c r="I43" s="2" t="s">
        <v>194</v>
      </c>
      <c r="J43" s="3">
        <v>240</v>
      </c>
    </row>
    <row r="44" spans="1:10">
      <c r="A44" s="2" t="s">
        <v>833</v>
      </c>
      <c r="B44" s="1">
        <v>61</v>
      </c>
      <c r="C44" s="1"/>
      <c r="D44" s="1"/>
      <c r="E44" s="1"/>
      <c r="F44" s="1"/>
      <c r="I44" s="2" t="s">
        <v>195</v>
      </c>
      <c r="J44" s="3">
        <v>76</v>
      </c>
    </row>
    <row r="45" spans="1:10">
      <c r="A45" s="2" t="s">
        <v>834</v>
      </c>
      <c r="B45" s="1">
        <v>1300</v>
      </c>
      <c r="C45" s="1"/>
      <c r="D45" s="1"/>
      <c r="E45" s="1"/>
      <c r="F45" s="1"/>
      <c r="I45" s="2" t="s">
        <v>196</v>
      </c>
      <c r="J45" s="3">
        <v>2460</v>
      </c>
    </row>
    <row r="46" spans="1:10">
      <c r="A46" s="2" t="s">
        <v>835</v>
      </c>
      <c r="B46" s="1">
        <v>1286</v>
      </c>
      <c r="C46" s="1"/>
      <c r="D46" s="1"/>
      <c r="E46" s="1"/>
      <c r="F46" s="1"/>
      <c r="I46" s="2" t="s">
        <v>197</v>
      </c>
      <c r="J46" s="3">
        <v>236</v>
      </c>
    </row>
    <row r="47" spans="1:10">
      <c r="A47" s="2" t="s">
        <v>836</v>
      </c>
      <c r="B47" s="1">
        <v>4</v>
      </c>
      <c r="C47" s="1"/>
      <c r="D47" s="1"/>
      <c r="E47" s="1"/>
      <c r="F47" s="1"/>
      <c r="I47" s="2" t="s">
        <v>198</v>
      </c>
      <c r="J47" s="3">
        <v>274</v>
      </c>
    </row>
    <row r="48" spans="1:10">
      <c r="A48" t="s">
        <v>837</v>
      </c>
      <c r="B48" s="1">
        <v>5600</v>
      </c>
      <c r="C48" s="1"/>
      <c r="D48" s="1"/>
      <c r="E48" s="1"/>
      <c r="F48" s="1"/>
      <c r="I48" s="2" t="s">
        <v>199</v>
      </c>
      <c r="J48" s="3">
        <v>1685</v>
      </c>
    </row>
    <row r="49" spans="1:10">
      <c r="A49" t="s">
        <v>838</v>
      </c>
      <c r="B49" s="1">
        <v>433</v>
      </c>
      <c r="C49" s="1"/>
      <c r="D49" s="1"/>
      <c r="E49" s="1"/>
      <c r="F49" s="1"/>
      <c r="I49" s="2" t="s">
        <v>200</v>
      </c>
      <c r="J49" s="3">
        <v>81</v>
      </c>
    </row>
    <row r="50" spans="1:10">
      <c r="A50" t="s">
        <v>839</v>
      </c>
      <c r="B50" s="1">
        <v>9</v>
      </c>
      <c r="C50" s="1"/>
      <c r="D50" s="1"/>
      <c r="E50" s="1"/>
      <c r="F50" s="1"/>
      <c r="I50" s="2" t="s">
        <v>201</v>
      </c>
      <c r="J50" s="3">
        <v>521</v>
      </c>
    </row>
    <row r="51" spans="1:10">
      <c r="A51" t="s">
        <v>840</v>
      </c>
      <c r="B51" s="1">
        <v>65</v>
      </c>
      <c r="C51" s="1"/>
      <c r="D51" s="1"/>
      <c r="E51" s="1"/>
      <c r="F51" s="1"/>
      <c r="I51" s="2" t="s">
        <v>367</v>
      </c>
      <c r="J51" s="3">
        <v>23</v>
      </c>
    </row>
    <row r="52" spans="1:10">
      <c r="A52" t="s">
        <v>841</v>
      </c>
      <c r="B52" s="1">
        <v>35</v>
      </c>
      <c r="C52" s="1"/>
      <c r="D52" s="1"/>
      <c r="E52" s="1"/>
      <c r="F52" s="1"/>
      <c r="I52" s="2" t="s">
        <v>842</v>
      </c>
      <c r="J52" s="3">
        <v>398</v>
      </c>
    </row>
    <row r="53" spans="1:10">
      <c r="A53" t="s">
        <v>843</v>
      </c>
      <c r="B53" s="1">
        <v>9</v>
      </c>
      <c r="C53" s="1"/>
      <c r="D53" s="1"/>
      <c r="E53" s="1"/>
      <c r="F53" s="1"/>
      <c r="I53" s="2" t="s">
        <v>202</v>
      </c>
      <c r="J53" s="3">
        <v>147</v>
      </c>
    </row>
    <row r="54" spans="1:10">
      <c r="A54" t="s">
        <v>844</v>
      </c>
      <c r="B54" s="1">
        <v>6</v>
      </c>
      <c r="C54" s="1"/>
      <c r="D54" s="1"/>
      <c r="E54" s="1"/>
      <c r="F54" s="1"/>
      <c r="I54" s="2" t="s">
        <v>203</v>
      </c>
      <c r="J54" s="3">
        <v>12</v>
      </c>
    </row>
    <row r="55" spans="1:10">
      <c r="A55" t="s">
        <v>845</v>
      </c>
      <c r="B55" s="1">
        <v>3</v>
      </c>
      <c r="C55" s="1"/>
      <c r="D55" s="1"/>
      <c r="E55" s="1"/>
      <c r="F55" s="1"/>
      <c r="I55" s="2" t="s">
        <v>204</v>
      </c>
      <c r="J55" s="3">
        <v>7</v>
      </c>
    </row>
    <row r="56" spans="1:10">
      <c r="A56" t="s">
        <v>846</v>
      </c>
      <c r="B56" s="1">
        <v>1</v>
      </c>
      <c r="C56" s="1"/>
      <c r="D56" s="1"/>
      <c r="E56" s="1"/>
      <c r="F56" s="1"/>
      <c r="I56" s="2" t="s">
        <v>205</v>
      </c>
      <c r="J56" s="3">
        <v>53</v>
      </c>
    </row>
    <row r="57" spans="1:10">
      <c r="A57" t="s">
        <v>847</v>
      </c>
      <c r="B57" s="1">
        <v>22</v>
      </c>
      <c r="C57" s="1"/>
      <c r="D57" s="1"/>
      <c r="E57" s="1"/>
      <c r="F57" s="1"/>
      <c r="I57" s="2" t="s">
        <v>206</v>
      </c>
      <c r="J57" s="3">
        <v>2827.8</v>
      </c>
    </row>
    <row r="58" spans="1:10">
      <c r="A58" t="s">
        <v>848</v>
      </c>
      <c r="B58" s="1">
        <v>232</v>
      </c>
      <c r="C58" s="1"/>
      <c r="D58" s="1"/>
      <c r="E58" s="1"/>
      <c r="F58" s="1"/>
      <c r="I58" s="2" t="s">
        <v>207</v>
      </c>
      <c r="J58" s="3">
        <v>170</v>
      </c>
    </row>
    <row r="59" spans="1:10">
      <c r="A59" t="s">
        <v>849</v>
      </c>
      <c r="B59" s="1">
        <v>25</v>
      </c>
      <c r="C59" s="1"/>
      <c r="D59" s="1"/>
      <c r="E59" s="1"/>
      <c r="F59" s="1"/>
      <c r="I59" s="2" t="s">
        <v>208</v>
      </c>
      <c r="J59" s="3">
        <v>806</v>
      </c>
    </row>
    <row r="60" spans="1:10">
      <c r="A60" t="s">
        <v>850</v>
      </c>
      <c r="B60" s="1">
        <v>96</v>
      </c>
      <c r="C60" s="1"/>
      <c r="D60" s="1"/>
      <c r="E60" s="1"/>
      <c r="F60" s="1"/>
      <c r="I60" s="2" t="s">
        <v>209</v>
      </c>
      <c r="J60" s="3">
        <v>226</v>
      </c>
    </row>
    <row r="61" spans="1:10">
      <c r="A61" t="s">
        <v>851</v>
      </c>
      <c r="B61" s="1">
        <v>183</v>
      </c>
      <c r="C61" s="1"/>
      <c r="D61" s="1"/>
      <c r="E61" s="1"/>
      <c r="F61" s="1"/>
      <c r="I61" s="2" t="s">
        <v>210</v>
      </c>
      <c r="J61" s="3">
        <v>85</v>
      </c>
    </row>
    <row r="62" spans="1:10">
      <c r="A62" t="s">
        <v>852</v>
      </c>
      <c r="B62" s="1">
        <v>174</v>
      </c>
      <c r="C62" s="1"/>
      <c r="D62" s="1"/>
      <c r="E62" s="1"/>
      <c r="F62" s="1"/>
      <c r="I62" s="2" t="s">
        <v>211</v>
      </c>
      <c r="J62" s="3">
        <v>225</v>
      </c>
    </row>
    <row r="63" spans="1:10">
      <c r="A63" t="s">
        <v>853</v>
      </c>
      <c r="B63" s="1">
        <v>1</v>
      </c>
      <c r="C63" s="1"/>
      <c r="D63" s="1"/>
      <c r="E63" s="1"/>
      <c r="F63" s="1"/>
      <c r="I63" s="2" t="s">
        <v>698</v>
      </c>
      <c r="J63" s="3">
        <v>3</v>
      </c>
    </row>
    <row r="64" spans="1:10">
      <c r="A64" t="s">
        <v>854</v>
      </c>
      <c r="B64" s="1">
        <v>57</v>
      </c>
      <c r="C64" s="1"/>
      <c r="D64" s="1"/>
      <c r="E64" s="1"/>
      <c r="F64" s="1"/>
      <c r="I64" s="2" t="s">
        <v>699</v>
      </c>
      <c r="J64" s="3">
        <v>44</v>
      </c>
    </row>
    <row r="65" spans="1:10">
      <c r="A65" t="s">
        <v>855</v>
      </c>
      <c r="B65" s="1">
        <v>3</v>
      </c>
      <c r="C65" s="1"/>
      <c r="D65" s="1"/>
      <c r="E65" s="1"/>
      <c r="F65" s="1"/>
      <c r="I65" s="2" t="s">
        <v>856</v>
      </c>
      <c r="J65" s="3">
        <v>363</v>
      </c>
    </row>
    <row r="66" spans="1:10">
      <c r="A66" t="s">
        <v>857</v>
      </c>
      <c r="B66" s="1">
        <v>3</v>
      </c>
      <c r="C66" s="1"/>
      <c r="D66" s="1"/>
      <c r="E66" s="1"/>
      <c r="F66" s="1"/>
      <c r="I66" s="2" t="s">
        <v>858</v>
      </c>
      <c r="J66" s="3">
        <v>58</v>
      </c>
    </row>
    <row r="67" spans="1:10">
      <c r="A67" t="s">
        <v>859</v>
      </c>
      <c r="B67" s="1">
        <v>4</v>
      </c>
      <c r="C67" s="1"/>
      <c r="D67" s="1"/>
      <c r="E67" s="1"/>
      <c r="F67" s="1"/>
      <c r="I67" s="2" t="s">
        <v>860</v>
      </c>
      <c r="J67" s="3">
        <v>24</v>
      </c>
    </row>
    <row r="68" spans="1:10">
      <c r="A68" t="s">
        <v>861</v>
      </c>
      <c r="B68" s="1">
        <v>2</v>
      </c>
      <c r="C68" s="1"/>
      <c r="D68" s="1"/>
      <c r="E68" s="1"/>
      <c r="F68" s="1"/>
      <c r="I68" s="2" t="s">
        <v>862</v>
      </c>
      <c r="J68" s="3">
        <v>22</v>
      </c>
    </row>
    <row r="69" spans="1:10">
      <c r="A69" t="s">
        <v>863</v>
      </c>
      <c r="B69" s="1">
        <v>96</v>
      </c>
      <c r="C69" s="1"/>
      <c r="D69" s="1"/>
      <c r="E69" s="1"/>
      <c r="F69" s="1"/>
      <c r="I69" s="2" t="s">
        <v>864</v>
      </c>
      <c r="J69" s="3">
        <v>30</v>
      </c>
    </row>
    <row r="70" spans="1:10">
      <c r="A70" t="s">
        <v>865</v>
      </c>
      <c r="B70" s="1">
        <v>92</v>
      </c>
      <c r="C70" s="1"/>
      <c r="D70" s="1"/>
      <c r="E70" s="1"/>
      <c r="F70" s="1"/>
      <c r="I70" s="2" t="s">
        <v>866</v>
      </c>
      <c r="J70" s="3">
        <v>96</v>
      </c>
    </row>
    <row r="71" spans="1:10">
      <c r="A71" t="s">
        <v>867</v>
      </c>
      <c r="B71" s="1">
        <v>24</v>
      </c>
      <c r="C71" s="1"/>
      <c r="D71" s="1"/>
      <c r="E71" s="1"/>
      <c r="F71" s="1"/>
      <c r="I71" s="2" t="s">
        <v>868</v>
      </c>
      <c r="J71" s="3">
        <v>1</v>
      </c>
    </row>
    <row r="72" spans="1:10">
      <c r="A72" t="s">
        <v>869</v>
      </c>
      <c r="B72" s="1">
        <v>2</v>
      </c>
      <c r="C72" s="1"/>
      <c r="D72" s="1"/>
      <c r="E72" s="1"/>
      <c r="F72" s="1"/>
      <c r="I72" s="2" t="s">
        <v>870</v>
      </c>
      <c r="J72" s="3">
        <v>20</v>
      </c>
    </row>
    <row r="73" spans="1:10">
      <c r="A73" t="s">
        <v>871</v>
      </c>
      <c r="B73" s="1">
        <v>330</v>
      </c>
      <c r="C73" s="1"/>
      <c r="D73" s="1"/>
      <c r="E73" s="1"/>
      <c r="F73" s="1"/>
      <c r="I73" s="2" t="s">
        <v>872</v>
      </c>
      <c r="J73" s="3">
        <v>12</v>
      </c>
    </row>
    <row r="74" spans="1:10">
      <c r="A74" t="s">
        <v>873</v>
      </c>
      <c r="B74" s="1">
        <v>3</v>
      </c>
      <c r="C74" s="1"/>
      <c r="D74" s="1"/>
      <c r="E74" s="1"/>
      <c r="F74" s="1"/>
      <c r="I74" s="2" t="s">
        <v>874</v>
      </c>
      <c r="J74" s="3">
        <v>12</v>
      </c>
    </row>
    <row r="75" spans="1:10">
      <c r="A75" t="s">
        <v>875</v>
      </c>
      <c r="B75" s="1">
        <v>4</v>
      </c>
      <c r="C75" s="1"/>
      <c r="D75" s="1"/>
      <c r="E75" s="1"/>
      <c r="F75" s="1"/>
      <c r="I75" s="2" t="s">
        <v>876</v>
      </c>
      <c r="J75" s="3">
        <v>51</v>
      </c>
    </row>
    <row r="76" spans="1:10">
      <c r="A76" t="s">
        <v>877</v>
      </c>
      <c r="B76" s="1">
        <v>159</v>
      </c>
      <c r="C76" s="1"/>
      <c r="D76" s="1"/>
      <c r="E76" s="1"/>
      <c r="F76" s="1"/>
      <c r="I76" s="2" t="s">
        <v>878</v>
      </c>
      <c r="J76" s="3">
        <v>3</v>
      </c>
    </row>
    <row r="77" spans="1:10">
      <c r="A77" t="s">
        <v>879</v>
      </c>
      <c r="B77" s="1">
        <v>4</v>
      </c>
      <c r="C77" s="1"/>
      <c r="D77" s="1"/>
      <c r="E77" s="1"/>
      <c r="F77" s="1"/>
      <c r="I77" s="2" t="s">
        <v>880</v>
      </c>
      <c r="J77" s="3">
        <v>24</v>
      </c>
    </row>
    <row r="78" spans="1:10">
      <c r="A78" t="s">
        <v>881</v>
      </c>
      <c r="B78" s="1">
        <v>5</v>
      </c>
      <c r="C78" s="1"/>
      <c r="D78" s="1"/>
      <c r="E78" s="1"/>
      <c r="F78" s="1"/>
      <c r="I78" s="2" t="s">
        <v>882</v>
      </c>
      <c r="J78" s="3">
        <v>12</v>
      </c>
    </row>
    <row r="79" spans="1:10">
      <c r="A79" t="s">
        <v>883</v>
      </c>
      <c r="B79" s="1">
        <v>511</v>
      </c>
      <c r="C79" s="1"/>
      <c r="D79" s="1"/>
      <c r="E79" s="1"/>
      <c r="F79" s="1"/>
      <c r="I79" s="2" t="s">
        <v>884</v>
      </c>
      <c r="J79" s="3">
        <v>12</v>
      </c>
    </row>
    <row r="80" spans="1:10">
      <c r="A80" t="s">
        <v>885</v>
      </c>
      <c r="B80" s="1">
        <v>11</v>
      </c>
      <c r="C80" s="1"/>
      <c r="D80" s="1"/>
      <c r="E80" s="1"/>
      <c r="F80" s="1"/>
      <c r="I80" s="2" t="s">
        <v>218</v>
      </c>
      <c r="J80" s="1"/>
    </row>
    <row r="81" spans="1:10">
      <c r="A81" t="s">
        <v>886</v>
      </c>
      <c r="B81" s="1">
        <v>41</v>
      </c>
      <c r="C81" s="1"/>
      <c r="D81" s="1"/>
      <c r="E81" s="1"/>
      <c r="F81" s="1"/>
      <c r="I81" s="2" t="s">
        <v>218</v>
      </c>
      <c r="J81" s="1"/>
    </row>
    <row r="82" spans="1:10">
      <c r="A82" t="s">
        <v>887</v>
      </c>
      <c r="B82" s="1">
        <v>182.41666666666666</v>
      </c>
      <c r="C82" s="1"/>
      <c r="D82" s="1"/>
      <c r="E82" s="1"/>
      <c r="F82" s="1"/>
      <c r="I82" s="2" t="s">
        <v>218</v>
      </c>
      <c r="J82" s="1"/>
    </row>
    <row r="83" spans="1:10">
      <c r="A83" t="s">
        <v>888</v>
      </c>
      <c r="B83" s="1">
        <v>11.5</v>
      </c>
      <c r="C83" s="1"/>
      <c r="D83" s="1"/>
      <c r="E83" s="1"/>
      <c r="F83" s="1"/>
      <c r="I83" s="2" t="s">
        <v>218</v>
      </c>
      <c r="J83" s="1"/>
    </row>
    <row r="84" spans="1:10">
      <c r="A84" t="s">
        <v>889</v>
      </c>
      <c r="B84" s="1">
        <v>1.5</v>
      </c>
      <c r="C84" s="1"/>
      <c r="D84" s="1"/>
      <c r="E84" s="1"/>
      <c r="F84" s="1"/>
      <c r="I84" s="2" t="s">
        <v>218</v>
      </c>
      <c r="J84" s="1"/>
    </row>
    <row r="85" spans="1:10">
      <c r="A85" t="s">
        <v>890</v>
      </c>
      <c r="B85" s="1">
        <v>2.5</v>
      </c>
      <c r="C85" s="1"/>
      <c r="D85" s="1"/>
      <c r="E85" s="1"/>
      <c r="F85" s="1"/>
      <c r="I85" s="2" t="s">
        <v>218</v>
      </c>
      <c r="J85" s="1"/>
    </row>
    <row r="86" spans="1:10">
      <c r="A86" t="s">
        <v>891</v>
      </c>
      <c r="B86" s="1">
        <v>66</v>
      </c>
      <c r="C86" s="1"/>
      <c r="D86" s="1"/>
      <c r="E86" s="1"/>
      <c r="F86" s="1"/>
      <c r="I86" s="2" t="s">
        <v>218</v>
      </c>
      <c r="J86" s="1"/>
    </row>
    <row r="87" spans="1:10">
      <c r="A87" t="s">
        <v>892</v>
      </c>
      <c r="B87" s="1">
        <v>46</v>
      </c>
      <c r="C87" s="1"/>
      <c r="D87" s="1"/>
      <c r="E87" s="1"/>
      <c r="F87" s="1"/>
      <c r="I87" s="2" t="s">
        <v>218</v>
      </c>
      <c r="J87" s="1"/>
    </row>
    <row r="88" spans="1:10">
      <c r="A88" t="s">
        <v>893</v>
      </c>
      <c r="B88" s="1">
        <v>3</v>
      </c>
      <c r="C88" s="1"/>
      <c r="D88" s="1"/>
      <c r="E88" s="1"/>
      <c r="F88" s="1"/>
      <c r="J88" s="1"/>
    </row>
    <row r="89" spans="1:10">
      <c r="A89" t="s">
        <v>894</v>
      </c>
      <c r="B89" s="1">
        <v>3</v>
      </c>
      <c r="C89" s="1"/>
      <c r="D89" s="1"/>
      <c r="E89" s="1"/>
      <c r="F89" s="1"/>
      <c r="J89" s="1"/>
    </row>
    <row r="90" spans="1:10">
      <c r="A90" t="s">
        <v>895</v>
      </c>
      <c r="B90" s="1">
        <v>24</v>
      </c>
      <c r="C90" s="1"/>
      <c r="D90" s="1"/>
      <c r="E90" s="1"/>
      <c r="F90" s="1"/>
      <c r="J90" s="1"/>
    </row>
    <row r="91" spans="1:10">
      <c r="A91" t="s">
        <v>896</v>
      </c>
      <c r="B91" s="1">
        <v>1</v>
      </c>
      <c r="C91" s="1"/>
      <c r="D91" s="1"/>
      <c r="E91" s="1"/>
      <c r="F91" s="1"/>
      <c r="J91" s="1"/>
    </row>
    <row r="92" spans="1:10">
      <c r="A92" t="s">
        <v>897</v>
      </c>
      <c r="B92" s="1">
        <v>1</v>
      </c>
      <c r="C92" s="1"/>
      <c r="D92" s="1"/>
      <c r="E92" s="1"/>
      <c r="F92" s="1"/>
      <c r="J92" s="1"/>
    </row>
    <row r="93" spans="1:10">
      <c r="A93" t="s">
        <v>898</v>
      </c>
      <c r="B93" s="1">
        <v>2</v>
      </c>
      <c r="C93" s="1"/>
      <c r="D93" s="1"/>
      <c r="E93" s="1"/>
      <c r="F93" s="1"/>
      <c r="J93" s="1"/>
    </row>
    <row r="94" spans="1:10">
      <c r="A94" t="s">
        <v>899</v>
      </c>
      <c r="B94" s="1">
        <v>6</v>
      </c>
      <c r="C94" s="1"/>
      <c r="D94" s="1"/>
      <c r="E94" s="1"/>
      <c r="F94" s="1"/>
      <c r="J94" s="1"/>
    </row>
    <row r="95" spans="1:10">
      <c r="A95" t="s">
        <v>900</v>
      </c>
      <c r="B95" s="1">
        <v>1</v>
      </c>
      <c r="C95" s="1"/>
      <c r="D95" s="1"/>
      <c r="E95" s="1"/>
      <c r="F95" s="1"/>
      <c r="J95" s="1"/>
    </row>
    <row r="96" spans="1:10">
      <c r="A96" t="s">
        <v>901</v>
      </c>
      <c r="B96" s="1">
        <v>51480</v>
      </c>
      <c r="C96" s="1"/>
      <c r="D96" s="1"/>
      <c r="E96" s="1"/>
      <c r="F96" s="1"/>
      <c r="J96" s="1"/>
    </row>
    <row r="97" spans="1:10">
      <c r="A97" t="s">
        <v>902</v>
      </c>
      <c r="B97" s="1">
        <v>2</v>
      </c>
      <c r="C97" s="1"/>
      <c r="D97" s="1"/>
      <c r="E97" s="1"/>
      <c r="F97" s="1"/>
      <c r="J97" s="1"/>
    </row>
    <row r="98" spans="1:10">
      <c r="A98" t="s">
        <v>903</v>
      </c>
      <c r="B98" s="1">
        <v>8</v>
      </c>
      <c r="C98" s="1"/>
      <c r="D98" s="1"/>
      <c r="E98" s="1"/>
      <c r="F98" s="1"/>
      <c r="J98" s="1"/>
    </row>
    <row r="99" spans="1:10">
      <c r="A99" t="s">
        <v>904</v>
      </c>
      <c r="B99" s="1">
        <v>58</v>
      </c>
      <c r="C99" s="1"/>
      <c r="D99" s="1"/>
      <c r="E99" s="1"/>
      <c r="F99" s="1"/>
      <c r="J99" s="1"/>
    </row>
    <row r="100" spans="1:10">
      <c r="A100" t="s">
        <v>905</v>
      </c>
      <c r="B100" s="1">
        <v>10</v>
      </c>
      <c r="C100" s="1"/>
      <c r="D100" s="1"/>
      <c r="E100" s="1"/>
      <c r="F100" s="1"/>
      <c r="J100" s="1"/>
    </row>
    <row r="101" spans="1:10">
      <c r="A101" t="s">
        <v>906</v>
      </c>
      <c r="B101" s="1">
        <v>24</v>
      </c>
      <c r="C101" s="1"/>
      <c r="D101" s="1"/>
      <c r="E101" s="1"/>
      <c r="F101" s="1"/>
      <c r="J101" s="1"/>
    </row>
    <row r="102" spans="1:10">
      <c r="A102" t="s">
        <v>907</v>
      </c>
      <c r="B102" s="1">
        <v>3</v>
      </c>
      <c r="C102" s="1"/>
      <c r="D102" s="1"/>
      <c r="E102" s="1"/>
      <c r="F102" s="1"/>
      <c r="J102" s="1"/>
    </row>
    <row r="103" spans="1:10">
      <c r="A103" t="s">
        <v>908</v>
      </c>
      <c r="B103" s="1">
        <v>54</v>
      </c>
      <c r="C103" s="1"/>
      <c r="D103" s="1"/>
      <c r="E103" s="1"/>
      <c r="F103" s="1"/>
      <c r="J103" s="1"/>
    </row>
    <row r="104" spans="1:10">
      <c r="A104" t="s">
        <v>909</v>
      </c>
      <c r="B104" s="1">
        <v>1</v>
      </c>
      <c r="C104" s="1"/>
      <c r="D104" s="1"/>
      <c r="E104" s="1"/>
      <c r="F104" s="1"/>
      <c r="J104" s="1"/>
    </row>
    <row r="105" spans="1:10">
      <c r="A105" t="s">
        <v>910</v>
      </c>
      <c r="B105" s="1">
        <v>19</v>
      </c>
      <c r="C105" s="1"/>
      <c r="D105" s="1"/>
      <c r="E105" s="1"/>
      <c r="F105" s="1"/>
      <c r="J105" s="1"/>
    </row>
    <row r="106" spans="1:10">
      <c r="A106" t="s">
        <v>911</v>
      </c>
      <c r="B106" s="1">
        <v>19</v>
      </c>
      <c r="C106" s="1"/>
      <c r="D106" s="1"/>
      <c r="E106" s="1"/>
      <c r="F106" s="1"/>
      <c r="J106" s="1"/>
    </row>
    <row r="107" spans="1:10">
      <c r="A107" t="s">
        <v>912</v>
      </c>
      <c r="B107" s="1">
        <v>10</v>
      </c>
      <c r="C107" s="1"/>
      <c r="D107" s="1"/>
      <c r="E107" s="1"/>
      <c r="F107" s="1"/>
      <c r="J107" s="1"/>
    </row>
    <row r="108" spans="1:10">
      <c r="A108" t="s">
        <v>913</v>
      </c>
      <c r="B108" s="1">
        <v>60</v>
      </c>
      <c r="C108" s="1"/>
      <c r="D108" s="1"/>
      <c r="E108" s="1"/>
      <c r="F108" s="1"/>
      <c r="J108" s="1"/>
    </row>
    <row r="109" spans="1:10">
      <c r="A109" t="s">
        <v>914</v>
      </c>
      <c r="B109" s="1">
        <v>8</v>
      </c>
      <c r="C109" s="1"/>
      <c r="D109" s="1"/>
      <c r="E109" s="1"/>
      <c r="F109" s="1"/>
      <c r="J109" s="1"/>
    </row>
    <row r="110" spans="1:10">
      <c r="A110" t="s">
        <v>915</v>
      </c>
      <c r="B110" s="1">
        <v>2</v>
      </c>
      <c r="C110" s="1"/>
      <c r="D110" s="1"/>
      <c r="E110" s="1"/>
      <c r="F110" s="1"/>
      <c r="J110" s="1"/>
    </row>
    <row r="111" spans="1:10">
      <c r="A111" t="s">
        <v>916</v>
      </c>
      <c r="B111" s="1">
        <v>2</v>
      </c>
      <c r="C111" s="1"/>
      <c r="D111" s="1"/>
      <c r="E111" s="1"/>
      <c r="F111" s="1"/>
      <c r="J111" s="1"/>
    </row>
    <row r="112" spans="1:10">
      <c r="A112" t="s">
        <v>917</v>
      </c>
      <c r="B112" s="1">
        <v>2</v>
      </c>
      <c r="C112" s="1"/>
      <c r="D112" s="1"/>
      <c r="E112" s="1"/>
      <c r="F112" s="1"/>
      <c r="J112" s="1"/>
    </row>
    <row r="113" spans="1:10">
      <c r="A113" t="s">
        <v>918</v>
      </c>
      <c r="B113" s="1">
        <v>48</v>
      </c>
      <c r="C113" s="1"/>
      <c r="D113" s="1"/>
      <c r="E113" s="1"/>
      <c r="F113" s="1"/>
      <c r="J113" s="1"/>
    </row>
    <row r="114" spans="1:10">
      <c r="A114" t="s">
        <v>919</v>
      </c>
      <c r="B114" s="1">
        <v>1</v>
      </c>
      <c r="C114" s="1"/>
      <c r="D114" s="1"/>
      <c r="E114" s="1"/>
      <c r="F114" s="1"/>
      <c r="J114" s="1"/>
    </row>
    <row r="115" spans="1:10">
      <c r="A115" t="s">
        <v>920</v>
      </c>
      <c r="B115" s="1">
        <v>3</v>
      </c>
      <c r="C115" s="1"/>
      <c r="D115" s="1"/>
      <c r="E115" s="1"/>
      <c r="F115" s="1"/>
      <c r="J115" s="1"/>
    </row>
    <row r="116" spans="1:10">
      <c r="A116" t="s">
        <v>921</v>
      </c>
      <c r="B116" s="1">
        <v>1</v>
      </c>
      <c r="C116" s="1"/>
      <c r="D116" s="1"/>
      <c r="E116" s="1"/>
      <c r="F116" s="1"/>
      <c r="J116" s="1"/>
    </row>
    <row r="117" spans="1:10">
      <c r="A117" t="s">
        <v>922</v>
      </c>
      <c r="B117" s="1">
        <v>1</v>
      </c>
      <c r="C117" s="1"/>
      <c r="D117" s="1"/>
      <c r="E117" s="1"/>
      <c r="F117" s="1"/>
      <c r="J117" s="1"/>
    </row>
    <row r="118" spans="1:10">
      <c r="A118" t="s">
        <v>923</v>
      </c>
      <c r="B118" s="1">
        <v>48</v>
      </c>
      <c r="C118" s="1"/>
      <c r="D118" s="1"/>
      <c r="E118" s="1"/>
      <c r="F118" s="1"/>
      <c r="J118" s="1"/>
    </row>
    <row r="119" spans="1:10">
      <c r="A119" t="s">
        <v>924</v>
      </c>
      <c r="B119" s="1">
        <v>20</v>
      </c>
      <c r="C119" s="1"/>
      <c r="D119" s="1"/>
      <c r="E119" s="1"/>
      <c r="F119" s="1"/>
      <c r="J119" s="1"/>
    </row>
    <row r="120" spans="1:10">
      <c r="A120" t="s">
        <v>925</v>
      </c>
      <c r="B120" s="1">
        <v>430</v>
      </c>
      <c r="C120" s="1"/>
      <c r="D120" s="1"/>
      <c r="E120" s="1"/>
      <c r="F120" s="1"/>
      <c r="J120" s="1"/>
    </row>
    <row r="121" spans="1:10">
      <c r="A121" t="s">
        <v>926</v>
      </c>
      <c r="B121" s="1">
        <v>6183</v>
      </c>
      <c r="C121" s="1"/>
      <c r="D121" s="1"/>
      <c r="E121" s="1"/>
      <c r="F121" s="1"/>
      <c r="J121" s="1"/>
    </row>
    <row r="122" spans="1:10">
      <c r="A122" t="s">
        <v>927</v>
      </c>
      <c r="B122" s="1">
        <v>1</v>
      </c>
      <c r="C122" s="1"/>
      <c r="D122" s="1"/>
      <c r="E122" s="1"/>
      <c r="F122" s="1"/>
      <c r="J122" s="1"/>
    </row>
    <row r="123" spans="1:10">
      <c r="A123" t="s">
        <v>928</v>
      </c>
      <c r="B123" s="1">
        <v>1</v>
      </c>
      <c r="C123" s="1"/>
      <c r="D123" s="1"/>
      <c r="E123" s="1"/>
      <c r="F123" s="1"/>
      <c r="J123" s="1"/>
    </row>
    <row r="124" spans="1:10">
      <c r="A124" t="s">
        <v>929</v>
      </c>
      <c r="B124" s="1">
        <v>6</v>
      </c>
      <c r="C124" s="1"/>
      <c r="D124" s="1"/>
      <c r="E124" s="1"/>
      <c r="F124" s="1"/>
      <c r="J124" s="1"/>
    </row>
    <row r="125" spans="1:10">
      <c r="A125" t="s">
        <v>930</v>
      </c>
      <c r="B125" s="1">
        <v>225</v>
      </c>
      <c r="C125" s="1"/>
      <c r="D125" s="1"/>
      <c r="E125" s="1"/>
      <c r="F125" s="1"/>
      <c r="J125" s="1"/>
    </row>
    <row r="126" spans="1:10">
      <c r="A126" t="s">
        <v>931</v>
      </c>
      <c r="B126" s="1">
        <v>19</v>
      </c>
      <c r="C126" s="1"/>
      <c r="D126" s="1"/>
      <c r="E126" s="1"/>
      <c r="F126" s="1"/>
      <c r="J126" s="1"/>
    </row>
    <row r="127" spans="1:10">
      <c r="A127" t="s">
        <v>932</v>
      </c>
      <c r="B127" s="1">
        <v>4</v>
      </c>
      <c r="C127" s="1"/>
      <c r="D127" s="1"/>
      <c r="E127" s="1"/>
      <c r="F127" s="1"/>
      <c r="J127" s="1"/>
    </row>
    <row r="128" spans="1:10">
      <c r="A128" t="s">
        <v>933</v>
      </c>
      <c r="B128" s="1">
        <v>19</v>
      </c>
      <c r="C128" s="1"/>
      <c r="D128" s="1"/>
      <c r="E128" s="1"/>
      <c r="F128" s="1"/>
      <c r="J128" s="1"/>
    </row>
    <row r="129" spans="1:10">
      <c r="B129" s="1"/>
      <c r="E129" s="2"/>
      <c r="F129" s="1"/>
    </row>
    <row r="130" spans="1:10">
      <c r="B130" s="1"/>
      <c r="E130" s="2"/>
      <c r="F130" s="1"/>
    </row>
    <row r="131" spans="1:10">
      <c r="B131" s="1"/>
      <c r="E131" s="2"/>
      <c r="F131" s="1"/>
    </row>
    <row r="132" spans="1:10">
      <c r="B132" s="1"/>
      <c r="E132" s="2"/>
      <c r="F132" s="1"/>
    </row>
    <row r="133" spans="1:10">
      <c r="B133" s="1"/>
      <c r="E133" s="2"/>
      <c r="F133" s="1"/>
    </row>
    <row r="134" spans="1:10">
      <c r="B134" s="1"/>
      <c r="E134" s="2" t="s">
        <v>218</v>
      </c>
      <c r="F134" s="1"/>
    </row>
    <row r="135" spans="1:10">
      <c r="B135" s="1"/>
      <c r="C135" s="1"/>
      <c r="D135" s="1"/>
      <c r="E135" s="1"/>
      <c r="F135" s="1"/>
      <c r="I135" s="2"/>
      <c r="J135" s="3"/>
    </row>
    <row r="136" spans="1:10">
      <c r="B136" s="1"/>
      <c r="C136" s="1"/>
      <c r="D136" s="1"/>
      <c r="E136" s="1"/>
      <c r="F136" s="1"/>
      <c r="I136" s="2"/>
      <c r="J136" s="3"/>
    </row>
    <row r="137" spans="1:10">
      <c r="A137" t="s">
        <v>139</v>
      </c>
      <c r="B137" t="s">
        <v>26</v>
      </c>
    </row>
    <row r="138" spans="1:10">
      <c r="A138" s="2" t="s">
        <v>212</v>
      </c>
      <c r="B138" s="3">
        <v>3</v>
      </c>
    </row>
    <row r="139" spans="1:10">
      <c r="A139" s="2" t="s">
        <v>213</v>
      </c>
      <c r="B139" s="3">
        <v>5</v>
      </c>
    </row>
    <row r="140" spans="1:10">
      <c r="A140" s="2" t="s">
        <v>214</v>
      </c>
      <c r="B140" s="3">
        <v>2</v>
      </c>
    </row>
    <row r="141" spans="1:10">
      <c r="A141" s="2" t="s">
        <v>215</v>
      </c>
      <c r="B141" s="3">
        <v>2</v>
      </c>
    </row>
    <row r="142" spans="1:10">
      <c r="A142" s="2" t="s">
        <v>216</v>
      </c>
      <c r="B142" s="3">
        <v>10</v>
      </c>
    </row>
    <row r="143" spans="1:10">
      <c r="A143" s="2" t="s">
        <v>45</v>
      </c>
      <c r="B143" s="3">
        <v>21</v>
      </c>
    </row>
    <row r="144" spans="1:10">
      <c r="B144">
        <f>SUM(B138:B143)</f>
        <v>43</v>
      </c>
    </row>
    <row r="158" spans="1:10">
      <c r="A158" t="s">
        <v>53</v>
      </c>
      <c r="B158" t="s">
        <v>26</v>
      </c>
    </row>
    <row r="159" spans="1:10">
      <c r="A159" s="2" t="s">
        <v>235</v>
      </c>
      <c r="B159" s="3">
        <v>63</v>
      </c>
    </row>
    <row r="160" spans="1:10">
      <c r="A160" s="2" t="s">
        <v>217</v>
      </c>
      <c r="B160" s="3">
        <v>30.6</v>
      </c>
      <c r="J160" s="3"/>
    </row>
    <row r="161" spans="1:10">
      <c r="A161" s="2" t="s">
        <v>700</v>
      </c>
      <c r="B161" s="3">
        <v>113</v>
      </c>
      <c r="J161" s="3"/>
    </row>
    <row r="162" spans="1:10">
      <c r="A162" s="2" t="s">
        <v>701</v>
      </c>
      <c r="B162" s="3">
        <v>1590.05</v>
      </c>
      <c r="J162" s="3"/>
    </row>
    <row r="163" spans="1:10">
      <c r="A163" s="2" t="s">
        <v>934</v>
      </c>
      <c r="B163" s="3">
        <v>1</v>
      </c>
      <c r="J163" s="3"/>
    </row>
    <row r="164" spans="1:10">
      <c r="A164" t="s">
        <v>218</v>
      </c>
      <c r="J164" s="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C116"/>
  <sheetViews>
    <sheetView workbookViewId="0">
      <selection activeCell="E127" sqref="E127"/>
    </sheetView>
  </sheetViews>
  <sheetFormatPr baseColWidth="10" defaultRowHeight="14.4"/>
  <cols>
    <col min="1" max="1" width="25.44140625" bestFit="1" customWidth="1"/>
  </cols>
  <sheetData>
    <row r="19" spans="1:2">
      <c r="A19" t="s">
        <v>147</v>
      </c>
      <c r="B19" t="s">
        <v>26</v>
      </c>
    </row>
    <row r="20" spans="1:2">
      <c r="A20" s="2" t="s">
        <v>219</v>
      </c>
      <c r="B20" s="3">
        <v>13</v>
      </c>
    </row>
    <row r="21" spans="1:2">
      <c r="A21" s="2" t="s">
        <v>220</v>
      </c>
      <c r="B21" s="3">
        <v>17</v>
      </c>
    </row>
    <row r="22" spans="1:2">
      <c r="A22" s="2" t="s">
        <v>221</v>
      </c>
      <c r="B22" s="3">
        <v>19</v>
      </c>
    </row>
    <row r="23" spans="1:2">
      <c r="A23" s="2" t="s">
        <v>222</v>
      </c>
      <c r="B23" s="3">
        <v>0</v>
      </c>
    </row>
    <row r="24" spans="1:2">
      <c r="A24" s="2" t="s">
        <v>223</v>
      </c>
      <c r="B24" s="3">
        <v>290</v>
      </c>
    </row>
    <row r="25" spans="1:2">
      <c r="A25" s="2" t="s">
        <v>224</v>
      </c>
      <c r="B25" s="3">
        <v>69</v>
      </c>
    </row>
    <row r="26" spans="1:2">
      <c r="A26" s="2" t="s">
        <v>225</v>
      </c>
      <c r="B26" s="3">
        <v>12</v>
      </c>
    </row>
    <row r="27" spans="1:2">
      <c r="A27" s="2" t="s">
        <v>226</v>
      </c>
      <c r="B27" s="3">
        <v>23</v>
      </c>
    </row>
    <row r="28" spans="1:2">
      <c r="A28" s="2" t="s">
        <v>227</v>
      </c>
      <c r="B28" s="3">
        <v>113</v>
      </c>
    </row>
    <row r="29" spans="1:2">
      <c r="A29" s="2" t="s">
        <v>228</v>
      </c>
      <c r="B29" s="3">
        <v>8</v>
      </c>
    </row>
    <row r="30" spans="1:2">
      <c r="A30" s="2" t="s">
        <v>229</v>
      </c>
      <c r="B30" s="3">
        <v>2</v>
      </c>
    </row>
    <row r="31" spans="1:2">
      <c r="A31" s="2" t="s">
        <v>230</v>
      </c>
      <c r="B31" s="3">
        <v>49</v>
      </c>
    </row>
    <row r="32" spans="1:2">
      <c r="A32" s="2" t="s">
        <v>231</v>
      </c>
      <c r="B32" s="3">
        <v>44</v>
      </c>
    </row>
    <row r="33" spans="1:2">
      <c r="A33" s="2" t="s">
        <v>232</v>
      </c>
      <c r="B33" s="3">
        <v>220</v>
      </c>
    </row>
    <row r="34" spans="1:2">
      <c r="A34" s="2" t="s">
        <v>233</v>
      </c>
      <c r="B34" s="3">
        <v>108</v>
      </c>
    </row>
    <row r="35" spans="1:2">
      <c r="A35" s="2" t="s">
        <v>234</v>
      </c>
      <c r="B35" s="3">
        <v>6</v>
      </c>
    </row>
    <row r="36" spans="1:2">
      <c r="A36" s="2" t="s">
        <v>703</v>
      </c>
      <c r="B36" s="3">
        <v>18</v>
      </c>
    </row>
    <row r="37" spans="1:2">
      <c r="B37">
        <f>SUM(B20:B36)</f>
        <v>1011</v>
      </c>
    </row>
    <row r="40" spans="1:2">
      <c r="A40" s="2"/>
      <c r="B40" s="3"/>
    </row>
    <row r="43" spans="1:2">
      <c r="A43" t="s">
        <v>53</v>
      </c>
      <c r="B43" t="s">
        <v>26</v>
      </c>
    </row>
    <row r="44" spans="1:2">
      <c r="A44" s="2" t="s">
        <v>219</v>
      </c>
      <c r="B44" s="3">
        <v>11</v>
      </c>
    </row>
    <row r="45" spans="1:2">
      <c r="A45" s="2" t="s">
        <v>220</v>
      </c>
      <c r="B45" s="3">
        <v>11</v>
      </c>
    </row>
    <row r="46" spans="1:2">
      <c r="A46" s="2" t="s">
        <v>221</v>
      </c>
      <c r="B46" s="3">
        <v>17</v>
      </c>
    </row>
    <row r="47" spans="1:2">
      <c r="A47" s="2" t="s">
        <v>223</v>
      </c>
      <c r="B47" s="3">
        <v>290</v>
      </c>
    </row>
    <row r="48" spans="1:2">
      <c r="A48" s="2" t="s">
        <v>225</v>
      </c>
      <c r="B48" s="3">
        <v>12</v>
      </c>
    </row>
    <row r="49" spans="1:2">
      <c r="A49" s="2" t="s">
        <v>226</v>
      </c>
      <c r="B49" s="3">
        <v>23</v>
      </c>
    </row>
    <row r="50" spans="1:2">
      <c r="A50" s="2" t="s">
        <v>227</v>
      </c>
      <c r="B50" s="3">
        <v>99</v>
      </c>
    </row>
    <row r="51" spans="1:2">
      <c r="A51" s="2" t="s">
        <v>228</v>
      </c>
      <c r="B51" s="3">
        <v>8</v>
      </c>
    </row>
    <row r="52" spans="1:2">
      <c r="A52" s="2" t="s">
        <v>229</v>
      </c>
      <c r="B52" s="3">
        <v>1</v>
      </c>
    </row>
    <row r="53" spans="1:2">
      <c r="A53" s="2" t="s">
        <v>230</v>
      </c>
      <c r="B53" s="3">
        <v>43</v>
      </c>
    </row>
    <row r="54" spans="1:2">
      <c r="A54" s="2" t="s">
        <v>231</v>
      </c>
      <c r="B54" s="3">
        <v>42</v>
      </c>
    </row>
    <row r="55" spans="1:2">
      <c r="A55" s="2" t="s">
        <v>232</v>
      </c>
      <c r="B55" s="3">
        <v>319</v>
      </c>
    </row>
    <row r="56" spans="1:2">
      <c r="A56" s="2" t="s">
        <v>233</v>
      </c>
      <c r="B56" s="3">
        <v>109</v>
      </c>
    </row>
    <row r="57" spans="1:2">
      <c r="A57" s="2" t="s">
        <v>224</v>
      </c>
      <c r="B57" s="3">
        <v>69</v>
      </c>
    </row>
    <row r="58" spans="1:2">
      <c r="A58" s="2" t="s">
        <v>234</v>
      </c>
      <c r="B58" s="3">
        <v>1</v>
      </c>
    </row>
    <row r="59" spans="1:2">
      <c r="A59" s="2" t="s">
        <v>222</v>
      </c>
      <c r="B59" s="3">
        <v>0</v>
      </c>
    </row>
    <row r="60" spans="1:2">
      <c r="B60">
        <f>SUM(B44:B59)</f>
        <v>1055</v>
      </c>
    </row>
    <row r="70" spans="1:2">
      <c r="A70" t="s">
        <v>53</v>
      </c>
      <c r="B70" t="s">
        <v>26</v>
      </c>
    </row>
    <row r="71" spans="1:2">
      <c r="A71" s="2" t="s">
        <v>702</v>
      </c>
      <c r="B71" s="3">
        <v>5</v>
      </c>
    </row>
    <row r="72" spans="1:2">
      <c r="A72" s="2" t="s">
        <v>219</v>
      </c>
      <c r="B72" s="3">
        <v>1</v>
      </c>
    </row>
    <row r="73" spans="1:2">
      <c r="A73" s="2" t="s">
        <v>220</v>
      </c>
      <c r="B73" s="3">
        <v>2</v>
      </c>
    </row>
    <row r="74" spans="1:2">
      <c r="A74" s="2" t="s">
        <v>221</v>
      </c>
      <c r="B74" s="3">
        <v>0</v>
      </c>
    </row>
    <row r="75" spans="1:2">
      <c r="A75" s="2" t="s">
        <v>223</v>
      </c>
      <c r="B75" s="3">
        <v>59</v>
      </c>
    </row>
    <row r="76" spans="1:2">
      <c r="A76" s="2" t="s">
        <v>224</v>
      </c>
      <c r="B76" s="3">
        <v>0</v>
      </c>
    </row>
    <row r="77" spans="1:2">
      <c r="A77" s="2" t="s">
        <v>225</v>
      </c>
      <c r="B77" s="3">
        <v>0</v>
      </c>
    </row>
    <row r="78" spans="1:2">
      <c r="A78" s="2" t="s">
        <v>226</v>
      </c>
      <c r="B78" s="3">
        <v>1</v>
      </c>
    </row>
    <row r="79" spans="1:2">
      <c r="A79" s="2" t="s">
        <v>227</v>
      </c>
      <c r="B79" s="3">
        <v>86</v>
      </c>
    </row>
    <row r="80" spans="1:2">
      <c r="A80" s="2" t="s">
        <v>228</v>
      </c>
      <c r="B80" s="3">
        <v>1</v>
      </c>
    </row>
    <row r="81" spans="1:3">
      <c r="A81" s="2" t="s">
        <v>229</v>
      </c>
      <c r="B81" s="3">
        <v>0</v>
      </c>
    </row>
    <row r="82" spans="1:3">
      <c r="A82" s="2" t="s">
        <v>230</v>
      </c>
      <c r="B82" s="3">
        <v>11</v>
      </c>
    </row>
    <row r="83" spans="1:3">
      <c r="A83" s="2" t="s">
        <v>231</v>
      </c>
      <c r="B83" s="3">
        <v>39</v>
      </c>
    </row>
    <row r="84" spans="1:3">
      <c r="A84" s="2" t="s">
        <v>232</v>
      </c>
      <c r="B84" s="3">
        <v>110</v>
      </c>
    </row>
    <row r="85" spans="1:3">
      <c r="A85" s="2" t="s">
        <v>233</v>
      </c>
      <c r="B85" s="3">
        <v>25</v>
      </c>
    </row>
    <row r="86" spans="1:3">
      <c r="A86" s="2" t="s">
        <v>222</v>
      </c>
      <c r="B86" s="3">
        <v>0</v>
      </c>
    </row>
    <row r="87" spans="1:3">
      <c r="B87">
        <f>SUM(B71:B86)</f>
        <v>340</v>
      </c>
    </row>
    <row r="90" spans="1:3">
      <c r="A90" t="s">
        <v>53</v>
      </c>
      <c r="B90" s="1" t="s">
        <v>26</v>
      </c>
    </row>
    <row r="91" spans="1:3">
      <c r="A91" s="2" t="s">
        <v>935</v>
      </c>
      <c r="B91" s="1">
        <v>12</v>
      </c>
      <c r="C91" t="str">
        <f t="shared" ref="C91:C99" si="0">+UPPER(A91)</f>
        <v>ARMAS DEPORTIVAS2</v>
      </c>
    </row>
    <row r="92" spans="1:3">
      <c r="A92" s="2" t="s">
        <v>236</v>
      </c>
      <c r="B92" s="1">
        <v>2291</v>
      </c>
      <c r="C92" t="str">
        <f t="shared" si="0"/>
        <v>MUNICIONES 22MM</v>
      </c>
    </row>
    <row r="93" spans="1:3">
      <c r="A93" s="2" t="s">
        <v>237</v>
      </c>
      <c r="B93" s="1">
        <v>4445</v>
      </c>
      <c r="C93" t="str">
        <f t="shared" si="0"/>
        <v>MUNICIONES 38MM</v>
      </c>
    </row>
    <row r="94" spans="1:3">
      <c r="A94" s="2" t="s">
        <v>238</v>
      </c>
      <c r="B94" s="1">
        <v>8295</v>
      </c>
      <c r="C94" t="str">
        <f t="shared" si="0"/>
        <v>MUNICIONES 9MM</v>
      </c>
    </row>
    <row r="95" spans="1:3">
      <c r="A95" s="2" t="s">
        <v>239</v>
      </c>
      <c r="B95" s="1">
        <v>6359</v>
      </c>
      <c r="C95" t="str">
        <f t="shared" si="0"/>
        <v>MUNICIONES 40MM</v>
      </c>
    </row>
    <row r="96" spans="1:3">
      <c r="A96" s="2" t="s">
        <v>240</v>
      </c>
      <c r="B96" s="1">
        <v>2356</v>
      </c>
      <c r="C96" t="str">
        <f t="shared" si="0"/>
        <v>MUNICIONES 45MM</v>
      </c>
    </row>
    <row r="97" spans="1:3">
      <c r="A97" s="2" t="s">
        <v>936</v>
      </c>
      <c r="B97" s="1">
        <v>11314</v>
      </c>
      <c r="C97" t="str">
        <f t="shared" si="0"/>
        <v>CARTUCHOS 12MM</v>
      </c>
    </row>
    <row r="98" spans="1:3">
      <c r="A98" s="2" t="s">
        <v>937</v>
      </c>
      <c r="B98" s="1">
        <v>2565</v>
      </c>
      <c r="C98" t="str">
        <f t="shared" si="0"/>
        <v>PERDIGONES</v>
      </c>
    </row>
    <row r="99" spans="1:3">
      <c r="A99" s="2" t="s">
        <v>938</v>
      </c>
      <c r="B99" s="1">
        <v>17</v>
      </c>
      <c r="C99" t="str">
        <f t="shared" si="0"/>
        <v>RIFLE DE PERDIGONES</v>
      </c>
    </row>
    <row r="100" spans="1:3">
      <c r="B100" s="1"/>
    </row>
    <row r="101" spans="1:3">
      <c r="B101" s="1"/>
    </row>
    <row r="102" spans="1:3">
      <c r="B102" s="1"/>
    </row>
    <row r="103" spans="1:3">
      <c r="B103" s="1"/>
    </row>
    <row r="104" spans="1:3">
      <c r="B104" s="1"/>
    </row>
    <row r="105" spans="1:3">
      <c r="B105" s="1"/>
    </row>
    <row r="106" spans="1:3">
      <c r="B106" s="1"/>
    </row>
    <row r="107" spans="1:3">
      <c r="B107" s="1"/>
    </row>
    <row r="108" spans="1:3">
      <c r="B108" s="1"/>
    </row>
    <row r="109" spans="1:3">
      <c r="B109" s="1"/>
    </row>
    <row r="110" spans="1:3">
      <c r="B110" s="1"/>
    </row>
    <row r="111" spans="1:3">
      <c r="B111" s="1"/>
    </row>
    <row r="112" spans="1:3">
      <c r="B112" s="1"/>
    </row>
    <row r="113" spans="2:2">
      <c r="B113" s="1"/>
    </row>
    <row r="114" spans="2:2">
      <c r="B114" s="1"/>
    </row>
    <row r="115" spans="2:2">
      <c r="B115" s="1"/>
    </row>
    <row r="116" spans="2:2">
      <c r="B116" s="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6:U64"/>
  <sheetViews>
    <sheetView zoomScale="85" zoomScaleNormal="85" workbookViewId="0">
      <selection activeCell="P27" sqref="P27:U59"/>
    </sheetView>
  </sheetViews>
  <sheetFormatPr baseColWidth="10" defaultRowHeight="14.4"/>
  <sheetData>
    <row r="26" spans="1:21">
      <c r="P26" s="1"/>
    </row>
    <row r="27" spans="1:21">
      <c r="A27" t="s">
        <v>53</v>
      </c>
      <c r="B27" t="s">
        <v>26</v>
      </c>
      <c r="Q27" t="s">
        <v>53</v>
      </c>
      <c r="R27" s="1" t="s">
        <v>26</v>
      </c>
    </row>
    <row r="28" spans="1:21">
      <c r="A28" s="2" t="s">
        <v>241</v>
      </c>
      <c r="B28" s="1">
        <v>7161</v>
      </c>
      <c r="D28" s="2"/>
      <c r="E28" s="3"/>
      <c r="H28" t="s">
        <v>53</v>
      </c>
      <c r="I28" s="1" t="s">
        <v>26</v>
      </c>
      <c r="Q28" s="2" t="s">
        <v>705</v>
      </c>
      <c r="R28" s="1">
        <v>2</v>
      </c>
      <c r="S28" s="3"/>
    </row>
    <row r="29" spans="1:21">
      <c r="A29" s="2" t="s">
        <v>243</v>
      </c>
      <c r="B29" s="1">
        <v>63871</v>
      </c>
      <c r="D29" s="2"/>
      <c r="E29" s="3"/>
      <c r="H29" s="2" t="s">
        <v>242</v>
      </c>
      <c r="I29" s="1">
        <v>748</v>
      </c>
      <c r="M29" s="1"/>
      <c r="N29" s="1"/>
      <c r="O29" s="3"/>
      <c r="Q29" s="2" t="s">
        <v>244</v>
      </c>
      <c r="R29" s="1">
        <v>4</v>
      </c>
      <c r="S29" s="3"/>
      <c r="U29" s="2"/>
    </row>
    <row r="30" spans="1:21">
      <c r="A30" s="2" t="s">
        <v>245</v>
      </c>
      <c r="B30" s="1">
        <v>3</v>
      </c>
      <c r="D30" s="2"/>
      <c r="E30" s="3"/>
      <c r="H30" s="2" t="s">
        <v>241</v>
      </c>
      <c r="I30" s="1">
        <v>7161</v>
      </c>
      <c r="M30" s="1"/>
      <c r="N30" s="1"/>
      <c r="O30" s="3"/>
      <c r="Q30" s="2" t="s">
        <v>246</v>
      </c>
      <c r="R30" s="1">
        <v>62</v>
      </c>
      <c r="S30" s="3"/>
      <c r="U30" s="2"/>
    </row>
    <row r="31" spans="1:21">
      <c r="A31" s="2" t="s">
        <v>249</v>
      </c>
      <c r="B31" s="1">
        <v>18</v>
      </c>
      <c r="D31" s="2"/>
      <c r="E31" s="3"/>
      <c r="H31" s="2" t="s">
        <v>243</v>
      </c>
      <c r="I31" s="1">
        <v>63871</v>
      </c>
      <c r="M31" s="1"/>
      <c r="N31" s="1"/>
      <c r="O31" s="3"/>
      <c r="Q31" s="2" t="s">
        <v>248</v>
      </c>
      <c r="R31" s="1">
        <v>188744</v>
      </c>
      <c r="S31" s="3"/>
      <c r="U31" s="2"/>
    </row>
    <row r="32" spans="1:21">
      <c r="A32" s="2" t="s">
        <v>704</v>
      </c>
      <c r="B32" s="1">
        <v>0</v>
      </c>
      <c r="D32" s="2"/>
      <c r="E32" s="3"/>
      <c r="H32" s="2" t="s">
        <v>247</v>
      </c>
      <c r="I32" s="1">
        <v>43</v>
      </c>
      <c r="M32" s="1"/>
      <c r="N32" s="1"/>
      <c r="O32" s="3"/>
      <c r="Q32" s="2" t="s">
        <v>250</v>
      </c>
      <c r="R32" s="1">
        <v>166</v>
      </c>
      <c r="S32" s="3"/>
      <c r="U32" s="2"/>
    </row>
    <row r="33" spans="1:21" ht="15" thickBot="1">
      <c r="A33" s="2" t="s">
        <v>251</v>
      </c>
      <c r="B33" s="1">
        <v>657</v>
      </c>
      <c r="D33" s="2"/>
      <c r="E33" s="3"/>
      <c r="I33" s="1">
        <f>SUM(I29:I32)</f>
        <v>71823</v>
      </c>
      <c r="M33" s="1"/>
      <c r="N33" s="1"/>
      <c r="Q33" s="2" t="s">
        <v>252</v>
      </c>
      <c r="R33" s="1">
        <v>259002</v>
      </c>
      <c r="S33" s="3"/>
      <c r="U33" s="2"/>
    </row>
    <row r="34" spans="1:21">
      <c r="A34" s="2" t="s">
        <v>253</v>
      </c>
      <c r="B34" s="1">
        <v>20</v>
      </c>
      <c r="D34" s="2"/>
      <c r="E34" s="3"/>
      <c r="M34" s="1"/>
      <c r="N34" s="1"/>
      <c r="Q34" s="2" t="s">
        <v>254</v>
      </c>
      <c r="R34" s="1">
        <v>6367</v>
      </c>
      <c r="S34" s="87"/>
      <c r="U34" s="2"/>
    </row>
    <row r="35" spans="1:21">
      <c r="A35" s="2" t="s">
        <v>255</v>
      </c>
      <c r="B35" s="1">
        <v>9</v>
      </c>
      <c r="D35" s="2"/>
      <c r="E35" s="3"/>
      <c r="N35" s="1"/>
      <c r="R35" s="1">
        <f>SUM(R28:R34)</f>
        <v>454347</v>
      </c>
      <c r="S35" s="88"/>
      <c r="U35" s="2"/>
    </row>
    <row r="36" spans="1:21">
      <c r="A36" s="2" t="s">
        <v>256</v>
      </c>
      <c r="B36" s="1">
        <v>10</v>
      </c>
      <c r="D36" s="2"/>
      <c r="E36" s="3"/>
      <c r="N36" s="1"/>
      <c r="R36" s="1"/>
      <c r="U36" s="2"/>
    </row>
    <row r="37" spans="1:21">
      <c r="A37" s="2" t="s">
        <v>257</v>
      </c>
      <c r="B37" s="1">
        <v>20</v>
      </c>
      <c r="D37" s="2"/>
      <c r="E37" s="3"/>
      <c r="N37" s="1"/>
      <c r="R37" s="1"/>
      <c r="U37" s="2"/>
    </row>
    <row r="38" spans="1:21">
      <c r="A38" s="2" t="s">
        <v>258</v>
      </c>
      <c r="B38" s="1">
        <v>41</v>
      </c>
      <c r="N38" s="1"/>
      <c r="R38" s="1"/>
      <c r="U38" s="2"/>
    </row>
    <row r="39" spans="1:21">
      <c r="A39" t="s">
        <v>259</v>
      </c>
      <c r="B39" s="1">
        <v>13</v>
      </c>
      <c r="N39" s="1"/>
      <c r="R39" s="1"/>
    </row>
    <row r="40" spans="1:21">
      <c r="B40" s="1">
        <f>SUM(B28:B39)</f>
        <v>71823</v>
      </c>
      <c r="N40" s="1"/>
      <c r="R40" s="1"/>
    </row>
    <row r="41" spans="1:21">
      <c r="B41" s="1"/>
      <c r="N41" s="1"/>
      <c r="R41" s="1"/>
    </row>
    <row r="42" spans="1:21">
      <c r="B42" s="1"/>
      <c r="N42" s="1"/>
      <c r="R42" s="1"/>
    </row>
    <row r="43" spans="1:21">
      <c r="B43" s="1"/>
      <c r="N43" s="1"/>
      <c r="R43" s="1"/>
    </row>
    <row r="44" spans="1:21">
      <c r="B44" s="1"/>
      <c r="N44" s="1"/>
      <c r="R44" s="1"/>
    </row>
    <row r="45" spans="1:21">
      <c r="B45" s="1"/>
      <c r="N45" s="1"/>
      <c r="R45" s="1"/>
    </row>
    <row r="46" spans="1:21">
      <c r="B46" s="1"/>
      <c r="N46" s="1"/>
      <c r="R46" s="1"/>
    </row>
    <row r="47" spans="1:21">
      <c r="B47" s="1"/>
      <c r="N47" s="1"/>
      <c r="R47" s="1"/>
    </row>
    <row r="48" spans="1:21">
      <c r="B48" s="1"/>
      <c r="N48" s="1"/>
      <c r="R48" s="1"/>
    </row>
    <row r="49" spans="1:18">
      <c r="B49" s="1"/>
      <c r="N49" s="1"/>
      <c r="R49" s="1"/>
    </row>
    <row r="50" spans="1:18">
      <c r="B50" s="1"/>
      <c r="N50" s="1"/>
      <c r="R50" s="1"/>
    </row>
    <row r="51" spans="1:18">
      <c r="B51" s="1"/>
      <c r="N51" s="1"/>
      <c r="R51" s="1"/>
    </row>
    <row r="52" spans="1:18">
      <c r="B52" s="1"/>
      <c r="N52" s="1"/>
      <c r="R52" s="1"/>
    </row>
    <row r="53" spans="1:18">
      <c r="B53" s="1"/>
      <c r="N53" s="1"/>
      <c r="R53" s="1"/>
    </row>
    <row r="54" spans="1:18">
      <c r="B54" s="1"/>
      <c r="N54" s="1"/>
      <c r="R54" s="1"/>
    </row>
    <row r="55" spans="1:18">
      <c r="B55" s="1"/>
      <c r="N55" s="1"/>
      <c r="R55" s="1"/>
    </row>
    <row r="56" spans="1:18">
      <c r="B56" s="1"/>
      <c r="N56" s="1"/>
      <c r="R56" s="1"/>
    </row>
    <row r="57" spans="1:18">
      <c r="B57" s="1"/>
      <c r="N57" s="1"/>
      <c r="R57" s="1"/>
    </row>
    <row r="58" spans="1:18">
      <c r="B58" s="1"/>
      <c r="N58" s="1"/>
      <c r="R58" s="1"/>
    </row>
    <row r="59" spans="1:18">
      <c r="B59" s="1"/>
      <c r="N59" s="1"/>
      <c r="R59" s="1"/>
    </row>
    <row r="60" spans="1:18">
      <c r="B60" s="1"/>
      <c r="N60" s="1"/>
    </row>
    <row r="61" spans="1:18">
      <c r="B61" s="1"/>
      <c r="N61" s="1"/>
    </row>
    <row r="62" spans="1:18">
      <c r="B62" s="1"/>
      <c r="N62" s="1"/>
    </row>
    <row r="63" spans="1:18">
      <c r="B63" s="1"/>
      <c r="N63" s="1"/>
    </row>
    <row r="64" spans="1:18">
      <c r="A64" s="2"/>
      <c r="B64" s="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C115"/>
  <sheetViews>
    <sheetView topLeftCell="A13" workbookViewId="0">
      <selection activeCell="A91" sqref="A91:B94"/>
    </sheetView>
  </sheetViews>
  <sheetFormatPr baseColWidth="10" defaultRowHeight="14.4"/>
  <sheetData>
    <row r="33" spans="1:2">
      <c r="A33" s="37" t="s">
        <v>139</v>
      </c>
      <c r="B33" s="38" t="s">
        <v>26</v>
      </c>
    </row>
    <row r="34" spans="1:2">
      <c r="A34" s="2" t="s">
        <v>260</v>
      </c>
      <c r="B34" s="1">
        <v>1644</v>
      </c>
    </row>
    <row r="35" spans="1:2">
      <c r="A35" s="2" t="s">
        <v>261</v>
      </c>
      <c r="B35" s="1">
        <v>18</v>
      </c>
    </row>
    <row r="36" spans="1:2">
      <c r="A36" s="2" t="s">
        <v>262</v>
      </c>
      <c r="B36" s="1">
        <v>91</v>
      </c>
    </row>
    <row r="37" spans="1:2">
      <c r="A37" s="2" t="s">
        <v>263</v>
      </c>
      <c r="B37" s="1">
        <v>41</v>
      </c>
    </row>
    <row r="38" spans="1:2">
      <c r="A38" s="2" t="s">
        <v>264</v>
      </c>
      <c r="B38" s="1">
        <v>121</v>
      </c>
    </row>
    <row r="39" spans="1:2">
      <c r="A39" s="2" t="s">
        <v>706</v>
      </c>
      <c r="B39" s="1">
        <v>278</v>
      </c>
    </row>
    <row r="40" spans="1:2">
      <c r="A40" s="2" t="s">
        <v>707</v>
      </c>
      <c r="B40" s="1">
        <v>270</v>
      </c>
    </row>
    <row r="41" spans="1:2">
      <c r="A41" s="2"/>
      <c r="B41" s="1"/>
    </row>
    <row r="42" spans="1:2">
      <c r="A42" s="2"/>
      <c r="B42" s="1"/>
    </row>
    <row r="43" spans="1:2">
      <c r="B43" s="1"/>
    </row>
    <row r="44" spans="1:2">
      <c r="B44" s="1"/>
    </row>
    <row r="45" spans="1:2">
      <c r="B45" s="1"/>
    </row>
    <row r="46" spans="1:2">
      <c r="B46" s="1"/>
    </row>
    <row r="47" spans="1:2">
      <c r="B47" s="1"/>
    </row>
    <row r="48" spans="1:2">
      <c r="B48" s="1"/>
    </row>
    <row r="49" spans="1:2">
      <c r="B49" s="1"/>
    </row>
    <row r="50" spans="1:2">
      <c r="B50" s="1"/>
    </row>
    <row r="51" spans="1:2">
      <c r="B51" s="1"/>
    </row>
    <row r="52" spans="1:2">
      <c r="B52" s="1"/>
    </row>
    <row r="53" spans="1:2">
      <c r="B53" s="1"/>
    </row>
    <row r="54" spans="1:2">
      <c r="A54" s="37" t="s">
        <v>139</v>
      </c>
      <c r="B54" s="37" t="s">
        <v>26</v>
      </c>
    </row>
    <row r="55" spans="1:2">
      <c r="A55" s="2" t="s">
        <v>708</v>
      </c>
      <c r="B55" s="3">
        <v>3</v>
      </c>
    </row>
    <row r="56" spans="1:2">
      <c r="A56" s="2" t="s">
        <v>709</v>
      </c>
      <c r="B56" s="3">
        <v>1</v>
      </c>
    </row>
    <row r="57" spans="1:2">
      <c r="A57" s="2" t="s">
        <v>265</v>
      </c>
      <c r="B57" s="3">
        <v>2</v>
      </c>
    </row>
    <row r="58" spans="1:2">
      <c r="A58" s="2" t="s">
        <v>266</v>
      </c>
      <c r="B58" s="3">
        <v>1</v>
      </c>
    </row>
    <row r="59" spans="1:2">
      <c r="A59" s="2" t="s">
        <v>267</v>
      </c>
      <c r="B59" s="3">
        <v>3</v>
      </c>
    </row>
    <row r="60" spans="1:2">
      <c r="A60" s="2"/>
      <c r="B60" s="3"/>
    </row>
    <row r="70" spans="1:3">
      <c r="A70" s="134"/>
      <c r="B70" s="134"/>
    </row>
    <row r="71" spans="1:3">
      <c r="A71" s="37" t="s">
        <v>139</v>
      </c>
      <c r="B71" s="38" t="s">
        <v>26</v>
      </c>
    </row>
    <row r="72" spans="1:3">
      <c r="A72" s="2" t="s">
        <v>939</v>
      </c>
      <c r="B72" s="3">
        <v>112</v>
      </c>
      <c r="C72" t="str">
        <f t="shared" ref="C72:C74" si="0">+UPPER(A72)</f>
        <v>GLP</v>
      </c>
    </row>
    <row r="73" spans="1:3">
      <c r="A73" s="2" t="s">
        <v>268</v>
      </c>
      <c r="B73" s="1">
        <v>9050</v>
      </c>
    </row>
    <row r="74" spans="1:3">
      <c r="A74" s="2"/>
      <c r="B74" s="3"/>
    </row>
    <row r="75" spans="1:3">
      <c r="B75" s="1"/>
    </row>
    <row r="76" spans="1:3">
      <c r="B76" s="1"/>
    </row>
    <row r="77" spans="1:3">
      <c r="B77" s="1"/>
    </row>
    <row r="78" spans="1:3">
      <c r="B78" s="1"/>
    </row>
    <row r="79" spans="1:3">
      <c r="B79" s="1"/>
    </row>
    <row r="80" spans="1:3">
      <c r="B80" s="1"/>
    </row>
    <row r="81" spans="1:2">
      <c r="B81" s="1"/>
    </row>
    <row r="82" spans="1:2">
      <c r="B82" s="1"/>
    </row>
    <row r="83" spans="1:2">
      <c r="B83" s="1"/>
    </row>
    <row r="84" spans="1:2">
      <c r="B84" s="1"/>
    </row>
    <row r="85" spans="1:2">
      <c r="B85" s="1"/>
    </row>
    <row r="90" spans="1:2">
      <c r="A90" s="37" t="s">
        <v>139</v>
      </c>
      <c r="B90" s="38" t="s">
        <v>26</v>
      </c>
    </row>
    <row r="91" spans="1:2">
      <c r="A91" s="2" t="s">
        <v>269</v>
      </c>
      <c r="B91" s="1">
        <v>43114</v>
      </c>
    </row>
    <row r="92" spans="1:2">
      <c r="A92" s="2" t="s">
        <v>270</v>
      </c>
      <c r="B92" s="1">
        <v>4023722</v>
      </c>
    </row>
    <row r="93" spans="1:2">
      <c r="A93" s="2" t="s">
        <v>271</v>
      </c>
      <c r="B93" s="1">
        <v>30192</v>
      </c>
    </row>
    <row r="94" spans="1:2">
      <c r="A94" s="2" t="s">
        <v>272</v>
      </c>
      <c r="B94" s="1">
        <v>4673</v>
      </c>
    </row>
    <row r="95" spans="1:2">
      <c r="B95" s="1"/>
    </row>
    <row r="96" spans="1:2">
      <c r="B96" s="1"/>
    </row>
    <row r="97" spans="2:2">
      <c r="B97" s="1"/>
    </row>
    <row r="98" spans="2:2">
      <c r="B98" s="1"/>
    </row>
    <row r="99" spans="2:2">
      <c r="B99" s="1"/>
    </row>
    <row r="100" spans="2:2">
      <c r="B100" s="1"/>
    </row>
    <row r="101" spans="2:2">
      <c r="B101" s="1"/>
    </row>
    <row r="102" spans="2:2">
      <c r="B102" s="1"/>
    </row>
    <row r="103" spans="2:2">
      <c r="B103" s="1"/>
    </row>
    <row r="104" spans="2:2">
      <c r="B104" s="1"/>
    </row>
    <row r="105" spans="2:2">
      <c r="B105" s="1"/>
    </row>
    <row r="106" spans="2:2">
      <c r="B106" s="1"/>
    </row>
    <row r="107" spans="2:2">
      <c r="B107" s="1"/>
    </row>
    <row r="108" spans="2:2">
      <c r="B108" s="1"/>
    </row>
    <row r="109" spans="2:2">
      <c r="B109" s="1"/>
    </row>
    <row r="110" spans="2:2">
      <c r="B110" s="1"/>
    </row>
    <row r="111" spans="2:2">
      <c r="B111" s="1"/>
    </row>
    <row r="112" spans="2:2">
      <c r="B112" s="1"/>
    </row>
    <row r="113" spans="2:2">
      <c r="B113" s="1"/>
    </row>
    <row r="114" spans="2:2">
      <c r="B114" s="1"/>
    </row>
    <row r="115" spans="2:2">
      <c r="B115" s="1"/>
    </row>
  </sheetData>
  <mergeCells count="1">
    <mergeCell ref="A70:B7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5:B52"/>
  <sheetViews>
    <sheetView workbookViewId="0">
      <selection activeCell="C35" sqref="C35"/>
    </sheetView>
  </sheetViews>
  <sheetFormatPr baseColWidth="10" defaultRowHeight="14.4"/>
  <sheetData>
    <row r="35" spans="1:2">
      <c r="A35" t="s">
        <v>53</v>
      </c>
      <c r="B35" t="s">
        <v>26</v>
      </c>
    </row>
    <row r="36" spans="1:2">
      <c r="A36" s="2" t="s">
        <v>273</v>
      </c>
      <c r="B36" s="1">
        <v>1421</v>
      </c>
    </row>
    <row r="37" spans="1:2">
      <c r="A37" s="2" t="s">
        <v>710</v>
      </c>
      <c r="B37" s="1">
        <v>823</v>
      </c>
    </row>
    <row r="38" spans="1:2">
      <c r="A38" s="2" t="s">
        <v>274</v>
      </c>
      <c r="B38" s="1">
        <v>54</v>
      </c>
    </row>
    <row r="39" spans="1:2">
      <c r="A39" s="2" t="s">
        <v>275</v>
      </c>
      <c r="B39" s="1">
        <v>1053</v>
      </c>
    </row>
    <row r="40" spans="1:2">
      <c r="A40" s="2" t="s">
        <v>276</v>
      </c>
      <c r="B40" s="1">
        <v>21</v>
      </c>
    </row>
    <row r="41" spans="1:2">
      <c r="A41" s="2" t="s">
        <v>277</v>
      </c>
      <c r="B41" s="1">
        <v>651</v>
      </c>
    </row>
    <row r="42" spans="1:2">
      <c r="A42" s="2" t="s">
        <v>278</v>
      </c>
      <c r="B42" s="1">
        <v>3158</v>
      </c>
    </row>
    <row r="43" spans="1:2">
      <c r="A43" s="2" t="s">
        <v>279</v>
      </c>
      <c r="B43" s="1">
        <v>635</v>
      </c>
    </row>
    <row r="44" spans="1:2">
      <c r="A44" s="2" t="s">
        <v>280</v>
      </c>
      <c r="B44" s="1">
        <v>76</v>
      </c>
    </row>
    <row r="45" spans="1:2">
      <c r="A45" s="2" t="s">
        <v>711</v>
      </c>
      <c r="B45" s="1">
        <v>507</v>
      </c>
    </row>
    <row r="46" spans="1:2">
      <c r="A46" s="2" t="s">
        <v>281</v>
      </c>
      <c r="B46" s="1">
        <v>557</v>
      </c>
    </row>
    <row r="47" spans="1:2">
      <c r="A47" s="2" t="s">
        <v>282</v>
      </c>
      <c r="B47" s="1">
        <v>15301</v>
      </c>
    </row>
    <row r="48" spans="1:2">
      <c r="A48" s="2" t="s">
        <v>283</v>
      </c>
      <c r="B48" s="1">
        <v>26052</v>
      </c>
    </row>
    <row r="49" spans="1:2">
      <c r="A49" s="2" t="s">
        <v>284</v>
      </c>
      <c r="B49" s="1">
        <v>360</v>
      </c>
    </row>
    <row r="50" spans="1:2">
      <c r="A50" s="2" t="s">
        <v>285</v>
      </c>
      <c r="B50" s="1">
        <v>69</v>
      </c>
    </row>
    <row r="51" spans="1:2">
      <c r="A51" s="2" t="s">
        <v>286</v>
      </c>
      <c r="B51" s="1">
        <v>630</v>
      </c>
    </row>
    <row r="52" spans="1:2">
      <c r="A52" s="2" t="s">
        <v>712</v>
      </c>
      <c r="B52" s="1">
        <v>14137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ERD</vt:lpstr>
      <vt:lpstr>ARD</vt:lpstr>
      <vt:lpstr>FARD</vt:lpstr>
      <vt:lpstr>CESMET</vt:lpstr>
      <vt:lpstr>CESFRONT</vt:lpstr>
      <vt:lpstr>CESEP</vt:lpstr>
      <vt:lpstr>CESAC</vt:lpstr>
      <vt:lpstr>CECCOM</vt:lpstr>
      <vt:lpstr>COMIPOL</vt:lpstr>
      <vt:lpstr>SENPA</vt:lpstr>
      <vt:lpstr>COCOM</vt:lpstr>
      <vt:lpstr>CC NORTE</vt:lpstr>
      <vt:lpstr>CC SUR</vt:lpstr>
      <vt:lpstr>CC ESTE</vt:lpstr>
      <vt:lpstr>PLAN SOCIAL</vt:lpstr>
      <vt:lpstr>SUP. DE VIG</vt:lpstr>
      <vt:lpstr>INSUDE</vt:lpstr>
      <vt:lpstr>PROGRAMA</vt:lpstr>
      <vt:lpstr>ESC. VOC</vt:lpstr>
      <vt:lpstr>JUNTA DE RETIRO</vt:lpstr>
      <vt:lpstr>CEN. SAL. MIDE</vt:lpstr>
      <vt:lpstr>HOSP CENTRAL</vt:lpstr>
      <vt:lpstr>RAMON DE LARA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2023-10-12T15:51:16Z</dcterms:modified>
</cp:coreProperties>
</file>