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3\4.- ABRIL\"/>
    </mc:Choice>
  </mc:AlternateContent>
  <xr:revisionPtr revIDLastSave="0" documentId="13_ncr:1_{3776A7D2-6E55-45AC-938B-C30B1534643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3" sheetId="12" r:id="rId1"/>
    <sheet name="PRESUPUESTO APROBADO 2023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2" l="1"/>
  <c r="E90" i="12" s="1"/>
  <c r="D79" i="12" l="1"/>
  <c r="D90" i="12" s="1"/>
  <c r="C79" i="12" l="1"/>
  <c r="C90" i="12" s="1"/>
  <c r="B79" i="12" l="1"/>
  <c r="N64" i="12" l="1"/>
  <c r="N63" i="12"/>
  <c r="N60" i="12"/>
  <c r="N59" i="12"/>
  <c r="N57" i="12"/>
  <c r="N56" i="12"/>
  <c r="N55" i="12"/>
  <c r="N54" i="12"/>
  <c r="N53" i="12"/>
  <c r="N52" i="12"/>
  <c r="N51" i="12"/>
  <c r="N42" i="12"/>
  <c r="N41" i="12"/>
  <c r="N35" i="12"/>
  <c r="N34" i="12"/>
  <c r="N33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0" i="12"/>
  <c r="N9" i="12"/>
  <c r="N8" i="12"/>
  <c r="N11" i="12" l="1"/>
  <c r="N12" i="12"/>
  <c r="N32" i="12"/>
  <c r="N36" i="12"/>
  <c r="N37" i="12"/>
  <c r="N38" i="12"/>
  <c r="N39" i="12"/>
  <c r="N40" i="12"/>
  <c r="N43" i="12"/>
  <c r="N44" i="12"/>
  <c r="N45" i="12"/>
  <c r="N46" i="12"/>
  <c r="N47" i="12"/>
  <c r="N48" i="12"/>
  <c r="N49" i="12"/>
  <c r="N50" i="12"/>
  <c r="N58" i="12"/>
  <c r="N61" i="12"/>
  <c r="N62" i="12"/>
  <c r="N65" i="12"/>
  <c r="N66" i="12"/>
  <c r="N67" i="12"/>
  <c r="N69" i="12"/>
  <c r="N70" i="12"/>
  <c r="N71" i="12"/>
  <c r="N72" i="12"/>
  <c r="N73" i="12"/>
  <c r="N75" i="12"/>
  <c r="N76" i="12"/>
  <c r="N77" i="12"/>
  <c r="N78" i="12"/>
  <c r="N82" i="12"/>
  <c r="N83" i="12"/>
  <c r="N85" i="12"/>
  <c r="N86" i="12"/>
  <c r="N87" i="12"/>
  <c r="N88" i="12"/>
  <c r="D83" i="13" l="1"/>
  <c r="D80" i="13"/>
  <c r="D69" i="13"/>
  <c r="D47" i="13"/>
  <c r="N81" i="12"/>
  <c r="N84" i="12"/>
  <c r="N74" i="12"/>
  <c r="N68" i="12"/>
  <c r="N89" i="12" l="1"/>
  <c r="D85" i="13"/>
  <c r="C83" i="13" l="1"/>
  <c r="C80" i="13"/>
  <c r="C77" i="13"/>
  <c r="C69" i="13"/>
  <c r="C47" i="13"/>
  <c r="C85" i="13" l="1"/>
  <c r="B89" i="12" l="1"/>
  <c r="N79" i="12" l="1"/>
  <c r="N90" i="12" s="1"/>
  <c r="B90" i="12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<sst xmlns="http://schemas.openxmlformats.org/spreadsheetml/2006/main" count="204" uniqueCount="129">
  <si>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</si>
  <si>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</si>
  <si>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</si>
  <si>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</si>
  <si>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</si>
  <si>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</si>
  <si>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</si>
  <si>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</si>
  <si>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</si>
  <si>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</si>
  <si>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</si>
  <si>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</si>
  <si>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</si>
  <si>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</si>
  <si>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</si>
  <si>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</si>
  <si>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</si>
  <si>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</si>
  <si>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</si>
  <si>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</si>
  <si>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</si>
  <si>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</si>
  <si>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</si>
  <si>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</si>
  <si>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</si>
  <si>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</si>
  <si>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</si>
  <si>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</si>
  <si>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</si>
  <si>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</si>
  <si>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</si>
  <si>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</si>
  <si>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</si>
  <si>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</si>
  <si>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</si>
  <si>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</si>
  <si>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</si>
  <si>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</si>
  <si>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</si>
  <si>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</si>
  <si>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</si>
  <si>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</si>
  <si>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</si>
  <si>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</si>
  <si>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</si>
  <si>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</si>
  <si>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</si>
  <si>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</si>
  <si>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</si>
  <si>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</si>
  <si>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</si>
  <si>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</si>
  <si>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</si>
  <si>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</si>
  <si>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</si>
  <si>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</si>
  <si>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</si>
  <si>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</si>
  <si>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</si>
  <si>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</si>
  <si>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</si>
  <si>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</si>
  <si>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</si>
  <si>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</si>
  <si>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</si>
  <si>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</si>
  <si>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</si>
  <si>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</si>
  <si>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</si>
  <si>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</si>
  <si>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</si>
  <si>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</si>
  <si>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</si>
  <si>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</si>
  <si>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</si>
  <si>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</si>
  <si>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</si>
  <si>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</si>
  <si>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</si>
  <si>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</si>
  <si>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</si>
  <si>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</si>
  <si>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</si>
  <si>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</si>
  <si>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</si>
  <si>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</si>
  <si>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</si>
  <si>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</si>
  <si>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</si>
  <si>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</si>
  <si>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</si>
  <si>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</si>
  <si>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</si>
  <si>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</si>
  <si>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</si>
  <si>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</si>
  <si>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</si>
  <si>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</si>
  <si>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</si>
  <si>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</si>
  <si>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</si>
  <si>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</si>
  <si>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</si>
  <si>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</si>
  <si>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</si>
  <si>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</si>
  <si>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</si>
  <si>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</si>
  <si>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</si>
  <si>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</si>
  <si>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</si>
  <si>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</si>
  <si>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</si>
  <si>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</si>
  <si>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</si>
  <si>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</si>
  <si>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</si>
  <si>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</si>
  <si>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</si>
  <si>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</si>
  <si>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</si>
  <si>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</si>
  <si>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</si>
  <si>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</si>
  <si>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Año 2023</t>
  </si>
  <si>
    <t xml:space="preserve">Fuente: Sistema Integrado de Gestión Financiera
Periodo: 2023
</t>
  </si>
  <si>
    <t>Teniente Coronel, ERD.</t>
  </si>
  <si>
    <t>Fecha de registro: hasta el 30 de Abril 2023</t>
  </si>
  <si>
    <t>Fecha de imputación: desde el 01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</si>
</sst>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1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>
      <alignment wrapText="1"/>
    </xf>
    <xf numFmtId="0" fontId="8" fillId="0" borderId="0" xfId="0" applyFont="1"/>
    <xf numFmtId="0" fontId="12" fillId="0" borderId="0" xfId="3" applyFo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0" xfId="3" applyFont="1" applyAlignme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43" fontId="1" fillId="0" borderId="0" xfId="1" applyFont="1" applyFill="1"/>
    <xf numFmtId="0" fontId="0" fillId="0" borderId="0" xfId="0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39" fontId="1" fillId="0" borderId="1" xfId="1" applyNumberFormat="1" applyFont="1" applyFill="1" applyBorder="1"/>
    <xf numFmtId="39" fontId="1" fillId="0" borderId="0" xfId="1" applyNumberFormat="1" applyFont="1"/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1</xdr:row>
      <xdr:rowOff>0</xdr:rowOff>
    </xdr:from>
    <xdr:to>
      <xdr:col>24</xdr:col>
      <xdr:colOff>360405</xdr:colOff>
      <xdr:row>3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85725</xdr:colOff>
      <xdr:row>1</xdr:row>
      <xdr:rowOff>57150</xdr:rowOff>
    </xdr:from>
    <xdr:to>
      <xdr:col>0</xdr:col>
      <xdr:colOff>2003425</xdr:colOff>
      <xdr:row>4</xdr:row>
      <xdr:rowOff>117231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04775"/>
          <a:ext cx="1917700" cy="736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1</xdr:row>
      <xdr:rowOff>9525</xdr:rowOff>
    </xdr:from>
    <xdr:to>
      <xdr:col>13</xdr:col>
      <xdr:colOff>793750</xdr:colOff>
      <xdr:row>4</xdr:row>
      <xdr:rowOff>126756</xdr:rowOff>
    </xdr:to>
    <xdr:pic>
      <xdr:nvPicPr>
        <xdr:cNvPr id="9" name="Picture 4" descr="Logo SEF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2</xdr:row>
      <xdr:rowOff>142875</xdr:rowOff>
    </xdr:from>
    <xdr:to>
      <xdr:col>4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2</xdr:row>
      <xdr:rowOff>161925</xdr:rowOff>
    </xdr:from>
    <xdr:to>
      <xdr:col>1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1</xdr:col>
      <xdr:colOff>0</xdr:colOff>
      <xdr:row>2</xdr:row>
      <xdr:rowOff>123826</xdr:rowOff>
    </xdr:from>
    <xdr:to>
      <xdr:col>1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704849</xdr:colOff>
      <xdr:row>2</xdr:row>
      <xdr:rowOff>133350</xdr:rowOff>
    </xdr:from>
    <xdr:to>
      <xdr:col>4</xdr:col>
      <xdr:colOff>152400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5374" y="514350"/>
          <a:ext cx="185737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7"/>
  <sheetViews>
    <sheetView showGridLines="0" tabSelected="1" topLeftCell="A72" zoomScale="70" zoomScaleNormal="70" workbookViewId="0">
      <selection activeCell="B86" sqref="B86"/>
    </sheetView>
  </sheetViews>
  <sheetFormatPr baseColWidth="10" defaultColWidth="11.44140625" defaultRowHeight="14.4" x14ac:dyDescent="0.3"/>
  <cols>
    <col min="1" max="1" width="74.6640625" customWidth="1"/>
    <col min="2" max="2" width="16.88671875" customWidth="1"/>
    <col min="3" max="3" width="15.6640625" bestFit="1" customWidth="1"/>
    <col min="4" max="4" width="17.21875" bestFit="1" customWidth="1"/>
    <col min="5" max="5" width="16.33203125" bestFit="1" customWidth="1"/>
    <col min="6" max="6" width="8.33203125" customWidth="1"/>
    <col min="7" max="7" width="9" customWidth="1"/>
    <col min="8" max="8" width="6.5546875" customWidth="1"/>
    <col min="9" max="9" width="9.44140625" customWidth="1"/>
    <col min="10" max="10" width="11.5546875" customWidth="1"/>
    <col min="11" max="11" width="10.33203125" customWidth="1"/>
    <col min="12" max="12" width="9.88671875" customWidth="1"/>
    <col min="13" max="13" width="13" customWidth="1"/>
    <col min="14" max="14" width="17.21875" bestFit="1" customWidth="1"/>
    <col min="15" max="15" width="16" bestFit="1" customWidth="1"/>
    <col min="16" max="16" width="16" customWidth="1"/>
    <col min="17" max="17" width="16.33203125" customWidth="1"/>
    <col min="18" max="18" width="16" customWidth="1"/>
    <col min="19" max="19" width="16.5546875" customWidth="1"/>
    <col min="20" max="21" width="15.6640625" customWidth="1"/>
    <col min="22" max="22" width="18.5546875" customWidth="1"/>
    <col min="23" max="23" width="19.6640625" customWidth="1"/>
    <col min="24" max="24" width="16.88671875" customWidth="1"/>
    <col min="25" max="25" width="15.5546875" customWidth="1"/>
    <col min="27" max="27" width="96.6640625" bestFit="1" customWidth="1"/>
    <col min="29" max="36" width="6" bestFit="1" customWidth="1"/>
    <col min="37" max="38" width="7" bestFit="1" customWidth="1"/>
  </cols>
  <sheetData>
    <row r="1" spans="1:38" ht="3.75" customHeight="1" x14ac:dyDescent="0.3"/>
    <row r="2" spans="1:38" ht="18" x14ac:dyDescent="0.3">
      <c r="A2" s="83" t="s">
        <v>83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38" ht="18" x14ac:dyDescent="0.3">
      <c r="A3" s="83">
        <v>2023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38" ht="15.6" x14ac:dyDescent="0.3">
      <c r="A4" s="84" t="s">
        <v>82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38" x14ac:dyDescent="0.3">
      <c r="A5" s="85" t="s">
        <v>36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38" ht="24" customHeight="1" x14ac:dyDescent="0.3">
      <c r="A6" s="16" t="s">
        <v>0</v>
      </c>
      <c r="B6" s="17" t="s">
        <v>81</v>
      </c>
      <c r="C6" s="17" t="s">
        <v>108</v>
      </c>
      <c r="D6" s="17" t="s">
        <v>109</v>
      </c>
      <c r="E6" s="17" t="s">
        <v>110</v>
      </c>
      <c r="F6" s="17" t="s">
        <v>111</v>
      </c>
      <c r="G6" s="17" t="s">
        <v>112</v>
      </c>
      <c r="H6" s="17" t="s">
        <v>113</v>
      </c>
      <c r="I6" s="17" t="s">
        <v>114</v>
      </c>
      <c r="J6" s="17" t="s">
        <v>115</v>
      </c>
      <c r="K6" s="17" t="s">
        <v>116</v>
      </c>
      <c r="L6" s="17" t="s">
        <v>122</v>
      </c>
      <c r="M6" s="17" t="s">
        <v>123</v>
      </c>
      <c r="N6" s="17" t="s">
        <v>96</v>
      </c>
      <c r="O6" s="17"/>
      <c r="P6" s="17"/>
      <c r="Q6" s="17"/>
      <c r="R6" s="17"/>
      <c r="S6" s="17"/>
      <c r="T6" s="17"/>
      <c r="U6" s="17"/>
      <c r="W6" s="30"/>
      <c r="X6" s="30"/>
      <c r="Y6" s="30"/>
      <c r="AK6" s="22"/>
      <c r="AL6" s="22"/>
    </row>
    <row r="7" spans="1:38" ht="12.75" customHeight="1" x14ac:dyDescent="0.3">
      <c r="A7" s="10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W7" s="36"/>
      <c r="X7" s="36"/>
      <c r="Y7" s="36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24" customHeight="1" x14ac:dyDescent="0.3">
      <c r="A8" s="12" t="s">
        <v>2</v>
      </c>
      <c r="B8" s="19">
        <v>95980151.810000002</v>
      </c>
      <c r="C8" s="19">
        <v>96794298.390000001</v>
      </c>
      <c r="D8" s="19">
        <v>96734255.109999999</v>
      </c>
      <c r="E8" s="19">
        <v>96700799.709999993</v>
      </c>
      <c r="F8" s="19"/>
      <c r="G8" s="19"/>
      <c r="H8" s="19"/>
      <c r="I8" s="19"/>
      <c r="J8" s="19"/>
      <c r="K8" s="19"/>
      <c r="L8" s="19"/>
      <c r="M8" s="19"/>
      <c r="N8" s="19">
        <f>+B8+C8+D8+E8+F8+G8+H8+I8+J8+K8+L8+M8</f>
        <v>386209505.01999998</v>
      </c>
      <c r="O8" s="19"/>
      <c r="P8" s="19"/>
      <c r="Q8" s="19"/>
      <c r="R8" s="19"/>
      <c r="S8" s="19"/>
      <c r="T8" s="19"/>
      <c r="U8" s="19"/>
      <c r="W8" s="37"/>
      <c r="X8" s="37"/>
      <c r="Y8" s="37"/>
      <c r="AC8" s="21"/>
    </row>
    <row r="9" spans="1:38" x14ac:dyDescent="0.3">
      <c r="A9" s="13" t="s">
        <v>3</v>
      </c>
      <c r="B9" s="9">
        <v>91040642.659999996</v>
      </c>
      <c r="C9" s="9">
        <v>91776892.659999996</v>
      </c>
      <c r="D9" s="9">
        <v>91753022.969999999</v>
      </c>
      <c r="E9" s="9">
        <v>91281922.969999999</v>
      </c>
      <c r="F9" s="9"/>
      <c r="G9" s="9"/>
      <c r="H9" s="9"/>
      <c r="I9" s="9"/>
      <c r="J9" s="9"/>
      <c r="K9" s="9"/>
      <c r="L9" s="9"/>
      <c r="M9" s="9"/>
      <c r="N9" s="9">
        <f>SUM(B9:M9)</f>
        <v>365852481.25999999</v>
      </c>
      <c r="O9" s="9"/>
      <c r="P9" s="9"/>
      <c r="Q9" s="9"/>
      <c r="R9" s="9"/>
      <c r="S9" s="9"/>
      <c r="T9" s="20"/>
      <c r="U9" s="20"/>
      <c r="W9" s="9"/>
      <c r="X9" s="9"/>
      <c r="Y9" s="9"/>
    </row>
    <row r="10" spans="1:38" x14ac:dyDescent="0.3">
      <c r="A10" s="13" t="s">
        <v>4</v>
      </c>
      <c r="B10" s="9">
        <v>3976532.5</v>
      </c>
      <c r="C10" s="9">
        <v>4013088.75</v>
      </c>
      <c r="D10" s="9">
        <v>3938027</v>
      </c>
      <c r="E10" s="9">
        <v>4418542</v>
      </c>
      <c r="F10" s="9"/>
      <c r="G10" s="9"/>
      <c r="H10" s="9"/>
      <c r="I10" s="9"/>
      <c r="J10" s="9"/>
      <c r="K10" s="9"/>
      <c r="L10" s="9"/>
      <c r="M10" s="9"/>
      <c r="N10" s="9">
        <f>SUM(B10:M10)</f>
        <v>16346190.25</v>
      </c>
      <c r="O10" s="9"/>
      <c r="P10" s="9"/>
      <c r="Q10" s="9"/>
      <c r="R10" s="9"/>
      <c r="S10" s="9"/>
      <c r="T10" s="9"/>
      <c r="U10" s="9"/>
      <c r="W10" s="9"/>
      <c r="X10" s="9"/>
      <c r="Y10" s="9"/>
    </row>
    <row r="11" spans="1:38" x14ac:dyDescent="0.3">
      <c r="A11" s="13" t="s">
        <v>85</v>
      </c>
      <c r="B11" s="9">
        <v>0</v>
      </c>
      <c r="C11" s="9">
        <v>0</v>
      </c>
      <c r="D11" s="9">
        <v>0</v>
      </c>
      <c r="E11" s="9">
        <v>0</v>
      </c>
      <c r="F11" s="9"/>
      <c r="G11" s="9"/>
      <c r="H11" s="9"/>
      <c r="I11" s="9"/>
      <c r="J11" s="9"/>
      <c r="K11" s="9"/>
      <c r="L11" s="9"/>
      <c r="M11" s="9"/>
      <c r="N11" s="9">
        <f t="shared" ref="N11:N12" si="0">SUM(B11:J11)</f>
        <v>0</v>
      </c>
      <c r="O11" s="9"/>
      <c r="P11" s="9"/>
      <c r="Q11" s="9"/>
      <c r="R11" s="9"/>
      <c r="S11" s="9"/>
      <c r="T11" s="9"/>
      <c r="U11" s="9"/>
      <c r="W11" s="9"/>
      <c r="X11" s="9"/>
      <c r="Y11" s="9"/>
    </row>
    <row r="12" spans="1:38" ht="15.75" customHeight="1" x14ac:dyDescent="0.3">
      <c r="A12" s="13" t="s">
        <v>5</v>
      </c>
      <c r="B12" s="9">
        <v>0</v>
      </c>
      <c r="C12" s="9">
        <v>0</v>
      </c>
      <c r="D12" s="9">
        <v>0</v>
      </c>
      <c r="E12" s="9">
        <v>0</v>
      </c>
      <c r="F12" s="9"/>
      <c r="G12" s="9"/>
      <c r="H12" s="9"/>
      <c r="I12" s="9"/>
      <c r="J12" s="9"/>
      <c r="K12" s="9"/>
      <c r="L12" s="9"/>
      <c r="M12" s="9"/>
      <c r="N12" s="9">
        <f t="shared" si="0"/>
        <v>0</v>
      </c>
      <c r="O12" s="9"/>
      <c r="P12" s="9"/>
      <c r="Q12" s="9"/>
      <c r="R12" s="9"/>
      <c r="S12" s="9"/>
      <c r="T12" s="9"/>
      <c r="U12" s="9"/>
      <c r="W12" s="9"/>
      <c r="X12" s="9"/>
      <c r="Y12" s="9"/>
    </row>
    <row r="13" spans="1:38" ht="18" customHeight="1" x14ac:dyDescent="0.3">
      <c r="A13" s="13" t="s">
        <v>6</v>
      </c>
      <c r="B13" s="9">
        <v>962976.65</v>
      </c>
      <c r="C13" s="9">
        <v>1004316.98</v>
      </c>
      <c r="D13" s="9">
        <v>1043205.14</v>
      </c>
      <c r="E13" s="9">
        <v>1000334.74</v>
      </c>
      <c r="F13" s="9"/>
      <c r="G13" s="9"/>
      <c r="H13" s="9"/>
      <c r="I13" s="9"/>
      <c r="J13" s="9"/>
      <c r="K13" s="9"/>
      <c r="L13" s="9"/>
      <c r="M13" s="9"/>
      <c r="N13" s="9">
        <f>SUM(B13:M13)</f>
        <v>4010833.51</v>
      </c>
      <c r="O13" s="9"/>
      <c r="P13" s="9"/>
      <c r="Q13" s="9"/>
      <c r="R13" s="9"/>
      <c r="S13" s="9"/>
      <c r="T13" s="9"/>
      <c r="U13" s="9"/>
      <c r="W13" s="9"/>
      <c r="X13" s="9"/>
      <c r="Y13" s="9"/>
    </row>
    <row r="14" spans="1:38" ht="21" customHeight="1" x14ac:dyDescent="0.3">
      <c r="A14" s="12" t="s">
        <v>7</v>
      </c>
      <c r="B14" s="8">
        <v>23119109.510000002</v>
      </c>
      <c r="C14" s="8">
        <v>22446032.800000001</v>
      </c>
      <c r="D14" s="8">
        <v>40091893.630000003</v>
      </c>
      <c r="E14" s="8">
        <v>22879972.039999999</v>
      </c>
      <c r="F14" s="8"/>
      <c r="G14" s="8"/>
      <c r="H14" s="8"/>
      <c r="I14" s="8"/>
      <c r="J14" s="8"/>
      <c r="K14" s="8"/>
      <c r="L14" s="8"/>
      <c r="M14" s="8"/>
      <c r="N14" s="8">
        <f>+B14+C14+D14+E14+F14+G14+H14+I14+J14+K14+L14+M14</f>
        <v>108537007.97999999</v>
      </c>
      <c r="O14" s="8"/>
      <c r="P14" s="8"/>
      <c r="Q14" s="8"/>
      <c r="R14" s="8"/>
      <c r="S14" s="8"/>
      <c r="T14" s="8"/>
      <c r="U14" s="8"/>
      <c r="W14" s="8"/>
      <c r="X14" s="8"/>
      <c r="Y14" s="8"/>
    </row>
    <row r="15" spans="1:38" ht="15.75" customHeight="1" x14ac:dyDescent="0.3">
      <c r="A15" s="13" t="s">
        <v>8</v>
      </c>
      <c r="B15" s="9">
        <v>10770032.029999999</v>
      </c>
      <c r="C15" s="9">
        <v>2716370.32</v>
      </c>
      <c r="D15" s="9">
        <v>18755308.77</v>
      </c>
      <c r="E15" s="9">
        <v>8449192.0800000001</v>
      </c>
      <c r="F15" s="9"/>
      <c r="G15" s="9"/>
      <c r="H15" s="9"/>
      <c r="I15" s="9"/>
      <c r="J15" s="9"/>
      <c r="K15" s="9"/>
      <c r="L15" s="9"/>
      <c r="M15" s="9"/>
      <c r="N15" s="9">
        <f t="shared" ref="N15:N23" si="1">SUM(B15:M15)</f>
        <v>40690903.199999996</v>
      </c>
      <c r="O15" s="9"/>
      <c r="P15" s="9"/>
      <c r="Q15" s="9"/>
      <c r="R15" s="9"/>
      <c r="S15" s="9"/>
      <c r="T15" s="9"/>
      <c r="U15" s="9"/>
      <c r="W15" s="9"/>
      <c r="X15" s="9"/>
      <c r="Y15" s="9"/>
    </row>
    <row r="16" spans="1:38" x14ac:dyDescent="0.3">
      <c r="A16" s="13" t="s">
        <v>9</v>
      </c>
      <c r="B16" s="9">
        <v>0</v>
      </c>
      <c r="C16" s="9">
        <v>0</v>
      </c>
      <c r="D16" s="9">
        <v>153754</v>
      </c>
      <c r="E16" s="9">
        <v>520741.85</v>
      </c>
      <c r="F16" s="9"/>
      <c r="G16" s="9"/>
      <c r="H16" s="9"/>
      <c r="I16" s="9"/>
      <c r="J16" s="9"/>
      <c r="K16" s="9"/>
      <c r="L16" s="9"/>
      <c r="M16" s="9"/>
      <c r="N16" s="9">
        <f t="shared" si="1"/>
        <v>674495.85</v>
      </c>
      <c r="O16" s="9"/>
      <c r="P16" s="9"/>
      <c r="Q16" s="9"/>
      <c r="R16" s="9"/>
      <c r="S16" s="9"/>
      <c r="T16" s="9"/>
      <c r="U16" s="9"/>
      <c r="W16" s="9"/>
      <c r="X16" s="9"/>
      <c r="Y16" s="9"/>
    </row>
    <row r="17" spans="1:25" x14ac:dyDescent="0.3">
      <c r="A17" s="13" t="s">
        <v>10</v>
      </c>
      <c r="B17" s="9">
        <v>5182709.83</v>
      </c>
      <c r="C17" s="9">
        <v>5717602.4100000001</v>
      </c>
      <c r="D17" s="9">
        <v>13911772.67</v>
      </c>
      <c r="E17" s="9">
        <v>9540673.3200000003</v>
      </c>
      <c r="F17" s="9"/>
      <c r="G17" s="9"/>
      <c r="H17" s="9"/>
      <c r="I17" s="9"/>
      <c r="J17" s="9"/>
      <c r="K17" s="9"/>
      <c r="L17" s="9"/>
      <c r="M17" s="9"/>
      <c r="N17" s="9">
        <f t="shared" si="1"/>
        <v>34352758.230000004</v>
      </c>
      <c r="O17" s="9"/>
      <c r="P17" s="9"/>
      <c r="Q17" s="9"/>
      <c r="R17" s="9"/>
      <c r="S17" s="9"/>
      <c r="T17" s="9"/>
      <c r="U17" s="9"/>
      <c r="W17" s="9"/>
      <c r="X17" s="9"/>
      <c r="Y17" s="9"/>
    </row>
    <row r="18" spans="1:25" ht="18" customHeight="1" x14ac:dyDescent="0.3">
      <c r="A18" s="13" t="s">
        <v>11</v>
      </c>
      <c r="B18" s="9">
        <v>0</v>
      </c>
      <c r="C18" s="9">
        <v>172302.86</v>
      </c>
      <c r="D18" s="9">
        <v>0</v>
      </c>
      <c r="E18" s="9">
        <v>109049.52</v>
      </c>
      <c r="F18" s="9"/>
      <c r="G18" s="9"/>
      <c r="H18" s="9"/>
      <c r="I18" s="9"/>
      <c r="J18" s="9"/>
      <c r="K18" s="9"/>
      <c r="L18" s="9"/>
      <c r="M18" s="9"/>
      <c r="N18" s="9">
        <f t="shared" si="1"/>
        <v>281352.38</v>
      </c>
      <c r="O18" s="9"/>
      <c r="P18" s="9"/>
      <c r="Q18" s="9"/>
      <c r="R18" s="9"/>
      <c r="S18" s="9"/>
      <c r="T18" s="9"/>
      <c r="U18" s="9"/>
      <c r="W18" s="9"/>
      <c r="X18" s="9"/>
      <c r="Y18" s="9"/>
    </row>
    <row r="19" spans="1:25" x14ac:dyDescent="0.3">
      <c r="A19" s="13" t="s">
        <v>12</v>
      </c>
      <c r="B19" s="9">
        <v>420489.22</v>
      </c>
      <c r="C19" s="9">
        <v>3752741.11</v>
      </c>
      <c r="D19" s="9">
        <v>758671.3</v>
      </c>
      <c r="E19" s="9">
        <v>433989.22</v>
      </c>
      <c r="F19" s="9"/>
      <c r="G19" s="9"/>
      <c r="H19" s="9"/>
      <c r="I19" s="9"/>
      <c r="J19" s="9"/>
      <c r="K19" s="9"/>
      <c r="L19" s="9"/>
      <c r="M19" s="9"/>
      <c r="N19" s="9">
        <f t="shared" si="1"/>
        <v>5365890.8499999996</v>
      </c>
      <c r="O19" s="9"/>
      <c r="P19" s="9"/>
      <c r="Q19" s="9"/>
      <c r="R19" s="9"/>
      <c r="S19" s="9"/>
      <c r="T19" s="9"/>
      <c r="U19" s="9"/>
      <c r="W19" s="9"/>
      <c r="X19" s="9"/>
      <c r="Y19" s="9"/>
    </row>
    <row r="20" spans="1:25" ht="19.5" customHeight="1" x14ac:dyDescent="0.3">
      <c r="A20" s="13" t="s">
        <v>13</v>
      </c>
      <c r="B20" s="9">
        <v>4805693.07</v>
      </c>
      <c r="C20" s="9">
        <v>1256.56</v>
      </c>
      <c r="D20" s="9">
        <v>0</v>
      </c>
      <c r="E20" s="9">
        <v>83119.5</v>
      </c>
      <c r="F20" s="9"/>
      <c r="G20" s="9"/>
      <c r="H20" s="9"/>
      <c r="I20" s="9"/>
      <c r="J20" s="9"/>
      <c r="K20" s="9"/>
      <c r="L20" s="9"/>
      <c r="M20" s="9"/>
      <c r="N20" s="9">
        <f t="shared" si="1"/>
        <v>4890069.13</v>
      </c>
      <c r="O20" s="9"/>
      <c r="P20" s="9"/>
      <c r="Q20" s="9"/>
      <c r="R20" s="9"/>
      <c r="S20" s="9"/>
      <c r="T20" s="9"/>
      <c r="U20" s="9"/>
      <c r="W20" s="9"/>
      <c r="X20" s="9"/>
      <c r="Y20" s="9"/>
    </row>
    <row r="21" spans="1:25" ht="27" customHeight="1" x14ac:dyDescent="0.3">
      <c r="A21" s="13" t="s">
        <v>14</v>
      </c>
      <c r="B21" s="9">
        <v>1855815.36</v>
      </c>
      <c r="C21" s="9">
        <v>9727689.5399999991</v>
      </c>
      <c r="D21" s="9">
        <v>6322386.8899999997</v>
      </c>
      <c r="E21" s="9">
        <v>3660669.09</v>
      </c>
      <c r="F21" s="9"/>
      <c r="G21" s="9"/>
      <c r="H21" s="9"/>
      <c r="I21" s="9"/>
      <c r="J21" s="9"/>
      <c r="K21" s="9"/>
      <c r="L21" s="9"/>
      <c r="M21" s="9"/>
      <c r="N21" s="9">
        <f t="shared" si="1"/>
        <v>21566560.879999999</v>
      </c>
      <c r="O21" s="9"/>
      <c r="P21" s="9"/>
      <c r="Q21" s="9"/>
      <c r="R21" s="9"/>
      <c r="S21" s="9"/>
      <c r="T21" s="9"/>
      <c r="U21" s="9"/>
      <c r="W21" s="9"/>
      <c r="X21" s="9"/>
      <c r="Y21" s="9"/>
    </row>
    <row r="22" spans="1:25" x14ac:dyDescent="0.3">
      <c r="A22" s="13" t="s">
        <v>15</v>
      </c>
      <c r="B22" s="9">
        <v>84370</v>
      </c>
      <c r="C22" s="9">
        <v>442440</v>
      </c>
      <c r="D22" s="9">
        <v>0</v>
      </c>
      <c r="E22" s="9">
        <v>82537.460000000006</v>
      </c>
      <c r="F22" s="9"/>
      <c r="G22" s="9"/>
      <c r="H22" s="9"/>
      <c r="I22" s="9"/>
      <c r="J22" s="9"/>
      <c r="K22" s="9"/>
      <c r="L22" s="9"/>
      <c r="M22" s="9"/>
      <c r="N22" s="9">
        <f t="shared" si="1"/>
        <v>609347.46</v>
      </c>
      <c r="O22" s="9"/>
      <c r="P22" s="9"/>
      <c r="Q22" s="9"/>
      <c r="R22" s="9"/>
      <c r="S22" s="9"/>
      <c r="T22" s="9"/>
      <c r="U22" s="9"/>
      <c r="W22" s="9"/>
      <c r="X22" s="9"/>
      <c r="Y22" s="9"/>
    </row>
    <row r="23" spans="1:25" ht="20.25" customHeight="1" x14ac:dyDescent="0.3">
      <c r="A23" s="13" t="s">
        <v>40</v>
      </c>
      <c r="B23" s="9">
        <v>0</v>
      </c>
      <c r="C23" s="9">
        <v>0</v>
      </c>
      <c r="D23" s="9">
        <v>190000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>
        <f t="shared" si="1"/>
        <v>190000</v>
      </c>
      <c r="O23" s="9"/>
      <c r="P23" s="9"/>
      <c r="Q23" s="9"/>
      <c r="R23" s="9"/>
      <c r="S23" s="9"/>
      <c r="T23" s="9"/>
      <c r="U23" s="9"/>
      <c r="X23" s="9"/>
      <c r="Y23" s="9"/>
    </row>
    <row r="24" spans="1:25" ht="12" customHeight="1" x14ac:dyDescent="0.3">
      <c r="A24" s="12" t="s">
        <v>16</v>
      </c>
      <c r="B24" s="19">
        <v>11631980.060000001</v>
      </c>
      <c r="C24" s="19">
        <v>77699599.930000007</v>
      </c>
      <c r="D24" s="19">
        <v>177046845.30000001</v>
      </c>
      <c r="E24" s="19">
        <v>73978962.079999998</v>
      </c>
      <c r="F24" s="19"/>
      <c r="G24" s="19"/>
      <c r="H24" s="19"/>
      <c r="I24" s="19"/>
      <c r="J24" s="19"/>
      <c r="K24" s="19"/>
      <c r="L24" s="19"/>
      <c r="M24" s="19"/>
      <c r="N24" s="8">
        <f>+B24+C24+D24+E24+F24+G24+H24+I24+J24+K24+L24+M24</f>
        <v>340357387.37</v>
      </c>
      <c r="O24" s="8"/>
      <c r="P24" s="8"/>
      <c r="Q24" s="8"/>
      <c r="R24" s="8"/>
      <c r="S24" s="8"/>
      <c r="T24" s="8"/>
      <c r="U24" s="8"/>
      <c r="W24" s="8"/>
      <c r="X24" s="8"/>
      <c r="Y24" s="8"/>
    </row>
    <row r="25" spans="1:25" ht="23.25" customHeight="1" x14ac:dyDescent="0.3">
      <c r="A25" s="13" t="s">
        <v>17</v>
      </c>
      <c r="B25" s="9">
        <v>11631980.060000001</v>
      </c>
      <c r="C25" s="9">
        <v>13093641.710000001</v>
      </c>
      <c r="D25" s="9">
        <v>14328590.140000001</v>
      </c>
      <c r="E25" s="9">
        <v>12746374.140000001</v>
      </c>
      <c r="F25" s="9"/>
      <c r="G25" s="9"/>
      <c r="H25" s="9"/>
      <c r="I25" s="9"/>
      <c r="J25" s="9"/>
      <c r="K25" s="9"/>
      <c r="L25" s="9"/>
      <c r="M25" s="9"/>
      <c r="N25" s="9">
        <f t="shared" ref="N25:N31" si="2">SUM(B25:M25)</f>
        <v>51800586.050000004</v>
      </c>
      <c r="O25" s="9"/>
      <c r="P25" s="9"/>
      <c r="Q25" s="9"/>
      <c r="R25" s="9"/>
      <c r="S25" s="9"/>
      <c r="T25" s="9"/>
      <c r="U25" s="9"/>
      <c r="W25" s="9"/>
      <c r="X25" s="9"/>
      <c r="Y25" s="9"/>
    </row>
    <row r="26" spans="1:25" ht="18" customHeight="1" x14ac:dyDescent="0.3">
      <c r="A26" s="13" t="s">
        <v>18</v>
      </c>
      <c r="B26" s="9">
        <v>0</v>
      </c>
      <c r="C26" s="9">
        <v>34489040</v>
      </c>
      <c r="D26" s="9">
        <v>123592835.48999999</v>
      </c>
      <c r="E26" s="9">
        <v>33427892.899999999</v>
      </c>
      <c r="F26" s="9"/>
      <c r="G26" s="9"/>
      <c r="H26" s="9"/>
      <c r="I26" s="9"/>
      <c r="J26" s="9"/>
      <c r="K26" s="9"/>
      <c r="L26" s="9"/>
      <c r="M26" s="9"/>
      <c r="N26" s="9">
        <f t="shared" si="2"/>
        <v>191509768.39000002</v>
      </c>
      <c r="O26" s="9"/>
      <c r="P26" s="9"/>
      <c r="Q26" s="9"/>
      <c r="R26" s="9"/>
      <c r="S26" s="9"/>
      <c r="T26" s="9"/>
      <c r="U26" s="9"/>
      <c r="W26" s="9"/>
      <c r="X26" s="9"/>
      <c r="Y26" s="9"/>
    </row>
    <row r="27" spans="1:25" x14ac:dyDescent="0.3">
      <c r="A27" s="13" t="s">
        <v>19</v>
      </c>
      <c r="B27" s="9">
        <v>0</v>
      </c>
      <c r="C27" s="9">
        <v>375354.46</v>
      </c>
      <c r="D27" s="9">
        <v>24150</v>
      </c>
      <c r="E27" s="9">
        <v>13193.34</v>
      </c>
      <c r="F27" s="9"/>
      <c r="G27" s="9"/>
      <c r="H27" s="9"/>
      <c r="I27" s="9"/>
      <c r="J27" s="9"/>
      <c r="K27" s="9"/>
      <c r="L27" s="9"/>
      <c r="M27" s="9"/>
      <c r="N27" s="9">
        <f t="shared" si="2"/>
        <v>412697.80000000005</v>
      </c>
      <c r="O27" s="9"/>
      <c r="P27" s="9"/>
      <c r="Q27" s="9"/>
      <c r="R27" s="9"/>
      <c r="S27" s="9"/>
      <c r="T27" s="9"/>
      <c r="U27" s="9"/>
      <c r="W27" s="9"/>
      <c r="X27" s="9"/>
      <c r="Y27" s="9"/>
    </row>
    <row r="28" spans="1:25" ht="21" customHeight="1" x14ac:dyDescent="0.3">
      <c r="A28" s="13" t="s">
        <v>20</v>
      </c>
      <c r="B28" s="9">
        <v>0</v>
      </c>
      <c r="C28" s="9">
        <v>63554.400000000001</v>
      </c>
      <c r="D28" s="9">
        <v>0</v>
      </c>
      <c r="E28" s="9">
        <v>0</v>
      </c>
      <c r="F28" s="9"/>
      <c r="G28" s="9"/>
      <c r="H28" s="9"/>
      <c r="I28" s="9"/>
      <c r="J28" s="9"/>
      <c r="K28" s="9"/>
      <c r="L28" s="9"/>
      <c r="M28" s="9"/>
      <c r="N28" s="9">
        <f t="shared" si="2"/>
        <v>63554.400000000001</v>
      </c>
      <c r="O28" s="9"/>
      <c r="P28" s="9"/>
      <c r="Q28" s="9"/>
      <c r="R28" s="9"/>
      <c r="S28" s="9"/>
      <c r="T28" s="9"/>
      <c r="U28" s="9"/>
      <c r="W28" s="9"/>
      <c r="X28" s="9"/>
      <c r="Y28" s="9"/>
    </row>
    <row r="29" spans="1:25" x14ac:dyDescent="0.3">
      <c r="A29" s="13" t="s">
        <v>21</v>
      </c>
      <c r="B29" s="9">
        <v>0</v>
      </c>
      <c r="C29" s="9">
        <v>96098.61</v>
      </c>
      <c r="D29" s="9">
        <v>386557.14</v>
      </c>
      <c r="E29" s="9">
        <v>85227.5</v>
      </c>
      <c r="F29" s="9"/>
      <c r="G29" s="9"/>
      <c r="H29" s="9"/>
      <c r="I29" s="9"/>
      <c r="J29" s="9"/>
      <c r="K29" s="9"/>
      <c r="L29" s="9"/>
      <c r="M29" s="9"/>
      <c r="N29" s="9">
        <f t="shared" si="2"/>
        <v>567883.25</v>
      </c>
      <c r="O29" s="9"/>
      <c r="P29" s="9"/>
      <c r="Q29" s="9"/>
      <c r="R29" s="9"/>
      <c r="S29" s="9"/>
      <c r="T29" s="9"/>
      <c r="U29" s="9"/>
      <c r="W29" s="9"/>
      <c r="X29" s="9"/>
      <c r="Y29" s="9"/>
    </row>
    <row r="30" spans="1:25" x14ac:dyDescent="0.3">
      <c r="A30" s="13" t="s">
        <v>22</v>
      </c>
      <c r="B30" s="9">
        <v>0</v>
      </c>
      <c r="C30" s="9">
        <v>131081.79</v>
      </c>
      <c r="D30" s="20">
        <v>203338.15</v>
      </c>
      <c r="E30" s="20">
        <v>115330.12</v>
      </c>
      <c r="F30" s="20"/>
      <c r="G30" s="20"/>
      <c r="H30" s="9"/>
      <c r="I30" s="9"/>
      <c r="J30" s="9"/>
      <c r="K30" s="9"/>
      <c r="L30" s="9"/>
      <c r="M30" s="9"/>
      <c r="N30" s="9">
        <f t="shared" si="2"/>
        <v>449750.06</v>
      </c>
      <c r="O30" s="9"/>
      <c r="P30" s="9"/>
      <c r="Q30" s="9"/>
      <c r="R30" s="9"/>
      <c r="S30" s="9"/>
      <c r="T30" s="9"/>
      <c r="U30" s="9"/>
      <c r="W30" s="9"/>
      <c r="X30" s="9"/>
      <c r="Y30" s="9"/>
    </row>
    <row r="31" spans="1:25" x14ac:dyDescent="0.3">
      <c r="A31" s="13" t="s">
        <v>23</v>
      </c>
      <c r="B31" s="9">
        <v>3952591.58</v>
      </c>
      <c r="C31" s="9">
        <v>27886292.789999999</v>
      </c>
      <c r="D31" s="9">
        <v>16318191.130000001</v>
      </c>
      <c r="E31" s="9">
        <v>16931575.300000001</v>
      </c>
      <c r="F31" s="9"/>
      <c r="G31" s="9"/>
      <c r="H31" s="9"/>
      <c r="I31" s="9"/>
      <c r="J31" s="9"/>
      <c r="K31" s="9"/>
      <c r="L31" s="9"/>
      <c r="M31" s="9"/>
      <c r="N31" s="9">
        <f t="shared" si="2"/>
        <v>65088650.799999997</v>
      </c>
      <c r="O31" s="9"/>
      <c r="P31" s="9"/>
      <c r="Q31" s="9"/>
      <c r="R31" s="9"/>
      <c r="S31" s="9"/>
      <c r="T31" s="9"/>
      <c r="U31" s="9"/>
      <c r="W31" s="9"/>
      <c r="X31" s="9"/>
      <c r="Y31" s="9"/>
    </row>
    <row r="32" spans="1:25" ht="27.75" customHeight="1" x14ac:dyDescent="0.3">
      <c r="A32" s="13" t="s">
        <v>41</v>
      </c>
      <c r="B32" s="9">
        <v>0</v>
      </c>
      <c r="C32" s="9">
        <v>0</v>
      </c>
      <c r="D32" s="9">
        <v>0</v>
      </c>
      <c r="E32" s="9">
        <v>0</v>
      </c>
      <c r="F32" s="9"/>
      <c r="G32" s="9"/>
      <c r="H32" s="9"/>
      <c r="I32" s="9"/>
      <c r="J32" s="9"/>
      <c r="K32" s="9"/>
      <c r="L32" s="9"/>
      <c r="M32" s="9"/>
      <c r="N32" s="9">
        <f t="shared" ref="N32" si="3">SUM(B32:K32)</f>
        <v>0</v>
      </c>
      <c r="O32" s="9"/>
      <c r="P32" s="9"/>
      <c r="Q32" s="9"/>
      <c r="R32" s="9"/>
      <c r="S32" s="9"/>
      <c r="T32" s="9"/>
      <c r="U32" s="9"/>
      <c r="W32" s="9"/>
      <c r="X32" s="9"/>
      <c r="Y32" s="9"/>
    </row>
    <row r="33" spans="1:25" ht="18" customHeight="1" x14ac:dyDescent="0.3">
      <c r="A33" s="13" t="s">
        <v>24</v>
      </c>
      <c r="B33" s="9">
        <v>0</v>
      </c>
      <c r="C33" s="9">
        <v>1564536.17</v>
      </c>
      <c r="D33" s="9">
        <v>22193183.25</v>
      </c>
      <c r="E33" s="9">
        <v>10659368.779999999</v>
      </c>
      <c r="F33" s="9"/>
      <c r="G33" s="9"/>
      <c r="H33" s="9"/>
      <c r="I33" s="9"/>
      <c r="J33" s="9"/>
      <c r="K33" s="9"/>
      <c r="L33" s="9"/>
      <c r="M33" s="9"/>
      <c r="N33" s="9">
        <f>SUM(B33:M33)</f>
        <v>34417088.200000003</v>
      </c>
      <c r="O33" s="9"/>
      <c r="P33" s="9"/>
      <c r="Q33" s="9"/>
      <c r="R33" s="9"/>
      <c r="S33" s="9"/>
      <c r="T33" s="9"/>
      <c r="U33" s="9"/>
      <c r="W33" s="9"/>
      <c r="X33" s="9"/>
      <c r="Y33" s="9"/>
    </row>
    <row r="34" spans="1:25" ht="20.25" customHeight="1" x14ac:dyDescent="0.3">
      <c r="A34" s="12" t="s">
        <v>25</v>
      </c>
      <c r="B34" s="8">
        <v>549704775.69000006</v>
      </c>
      <c r="C34" s="8">
        <v>547168743.78999996</v>
      </c>
      <c r="D34" s="8">
        <v>547831474.91999996</v>
      </c>
      <c r="E34" s="8">
        <v>604747149.26999998</v>
      </c>
      <c r="F34" s="8"/>
      <c r="G34" s="8"/>
      <c r="H34" s="8"/>
      <c r="I34" s="8"/>
      <c r="J34" s="8"/>
      <c r="K34" s="8"/>
      <c r="L34" s="8"/>
      <c r="M34" s="8"/>
      <c r="N34" s="8">
        <f>+B34+C34+D34+E34+F34+G34+H34+I34+J34+K34+L34+M34</f>
        <v>2249452143.6700001</v>
      </c>
      <c r="O34" s="8"/>
      <c r="P34" s="8"/>
      <c r="Q34" s="8"/>
      <c r="R34" s="8"/>
      <c r="S34" s="8"/>
      <c r="T34" s="8"/>
      <c r="U34" s="8"/>
      <c r="W34" s="8"/>
      <c r="X34" s="24"/>
      <c r="Y34" s="8"/>
    </row>
    <row r="35" spans="1:25" x14ac:dyDescent="0.3">
      <c r="A35" s="13" t="s">
        <v>26</v>
      </c>
      <c r="B35" s="9">
        <v>541646141.25999999</v>
      </c>
      <c r="C35" s="9">
        <v>542837917.78999996</v>
      </c>
      <c r="D35" s="9">
        <v>547088953.45000005</v>
      </c>
      <c r="E35" s="9">
        <v>594087336.26999998</v>
      </c>
      <c r="F35" s="9"/>
      <c r="G35" s="9"/>
      <c r="H35" s="9"/>
      <c r="I35" s="9"/>
      <c r="J35" s="9"/>
      <c r="K35" s="9"/>
      <c r="L35" s="9"/>
      <c r="M35" s="9"/>
      <c r="N35" s="9">
        <f>SUM(B35:M35)</f>
        <v>2225660348.77</v>
      </c>
      <c r="O35" s="9"/>
      <c r="P35" s="9"/>
      <c r="Q35" s="9"/>
      <c r="R35" s="9"/>
      <c r="S35" s="9"/>
      <c r="T35" s="9"/>
      <c r="U35" s="9"/>
      <c r="W35" s="9"/>
      <c r="X35" s="9"/>
      <c r="Y35" s="9"/>
    </row>
    <row r="36" spans="1:25" x14ac:dyDescent="0.3">
      <c r="A36" s="13" t="s">
        <v>42</v>
      </c>
      <c r="B36" s="9">
        <v>0</v>
      </c>
      <c r="C36" s="9">
        <v>0</v>
      </c>
      <c r="D36" s="9">
        <v>0</v>
      </c>
      <c r="E36" s="9">
        <v>0</v>
      </c>
      <c r="F36" s="9"/>
      <c r="G36" s="9"/>
      <c r="H36" s="9"/>
      <c r="I36" s="9"/>
      <c r="J36" s="9"/>
      <c r="K36" s="9"/>
      <c r="L36" s="9"/>
      <c r="M36" s="9"/>
      <c r="N36" s="9">
        <f t="shared" ref="N36:N40" si="4">SUM(B36:J36)</f>
        <v>0</v>
      </c>
      <c r="O36" s="9"/>
      <c r="P36" s="9"/>
      <c r="Q36" s="9"/>
      <c r="R36" s="9"/>
      <c r="S36" s="9"/>
      <c r="T36" s="9"/>
      <c r="U36" s="9"/>
      <c r="W36" s="9"/>
      <c r="X36" s="9"/>
      <c r="Y36" s="9"/>
    </row>
    <row r="37" spans="1:25" x14ac:dyDescent="0.3">
      <c r="A37" s="13" t="s">
        <v>43</v>
      </c>
      <c r="B37" s="9">
        <v>0</v>
      </c>
      <c r="C37" s="9">
        <v>0</v>
      </c>
      <c r="D37" s="9">
        <v>0</v>
      </c>
      <c r="E37" s="9">
        <v>0</v>
      </c>
      <c r="F37" s="9"/>
      <c r="G37" s="9"/>
      <c r="H37" s="9"/>
      <c r="I37" s="9"/>
      <c r="J37" s="9"/>
      <c r="K37" s="9"/>
      <c r="L37" s="9"/>
      <c r="M37" s="9"/>
      <c r="N37" s="9">
        <f t="shared" si="4"/>
        <v>0</v>
      </c>
      <c r="O37" s="9"/>
      <c r="P37" s="9"/>
      <c r="Q37" s="9"/>
      <c r="R37" s="9"/>
      <c r="S37" s="9"/>
      <c r="T37" s="9"/>
      <c r="U37" s="9"/>
      <c r="W37" s="9"/>
      <c r="X37" s="9"/>
      <c r="Y37" s="9"/>
    </row>
    <row r="38" spans="1:25" x14ac:dyDescent="0.3">
      <c r="A38" s="13" t="s">
        <v>44</v>
      </c>
      <c r="B38" s="9">
        <v>0</v>
      </c>
      <c r="C38" s="9">
        <v>0</v>
      </c>
      <c r="D38" s="9">
        <v>0</v>
      </c>
      <c r="E38" s="9">
        <v>0</v>
      </c>
      <c r="F38" s="9"/>
      <c r="G38" s="9"/>
      <c r="H38" s="9"/>
      <c r="I38" s="9"/>
      <c r="J38" s="9"/>
      <c r="K38" s="9"/>
      <c r="L38" s="9"/>
      <c r="M38" s="9"/>
      <c r="N38" s="9">
        <f t="shared" si="4"/>
        <v>0</v>
      </c>
      <c r="O38" s="9"/>
      <c r="P38" s="9"/>
      <c r="Q38" s="9"/>
      <c r="R38" s="9"/>
      <c r="S38" s="9"/>
      <c r="T38" s="9"/>
      <c r="U38" s="9"/>
      <c r="W38" s="9"/>
      <c r="X38" s="9"/>
      <c r="Y38" s="9"/>
    </row>
    <row r="39" spans="1:25" x14ac:dyDescent="0.3">
      <c r="A39" s="13" t="s">
        <v>45</v>
      </c>
      <c r="B39" s="9">
        <v>0</v>
      </c>
      <c r="C39" s="9">
        <v>0</v>
      </c>
      <c r="D39" s="9">
        <v>0</v>
      </c>
      <c r="E39" s="9">
        <v>0</v>
      </c>
      <c r="F39" s="9"/>
      <c r="G39" s="9"/>
      <c r="H39" s="9"/>
      <c r="I39" s="9"/>
      <c r="J39" s="9"/>
      <c r="K39" s="9"/>
      <c r="L39" s="9"/>
      <c r="M39" s="9"/>
      <c r="N39" s="9">
        <f t="shared" si="4"/>
        <v>0</v>
      </c>
      <c r="O39" s="9"/>
      <c r="P39" s="9"/>
      <c r="Q39" s="9"/>
      <c r="R39" s="9"/>
      <c r="S39" s="9"/>
      <c r="T39" s="9"/>
      <c r="U39" s="9"/>
      <c r="W39" s="9"/>
      <c r="X39" s="9"/>
      <c r="Y39" s="9"/>
    </row>
    <row r="40" spans="1:25" ht="19.5" customHeight="1" x14ac:dyDescent="0.3">
      <c r="A40" s="13" t="s">
        <v>86</v>
      </c>
      <c r="B40" s="9">
        <v>0</v>
      </c>
      <c r="C40" s="9">
        <v>0</v>
      </c>
      <c r="D40" s="9">
        <v>0</v>
      </c>
      <c r="E40" s="9">
        <v>0</v>
      </c>
      <c r="F40" s="9"/>
      <c r="G40" s="9"/>
      <c r="H40" s="9"/>
      <c r="I40" s="9"/>
      <c r="J40" s="9"/>
      <c r="K40" s="9"/>
      <c r="L40" s="9"/>
      <c r="M40" s="9"/>
      <c r="N40" s="9">
        <f t="shared" si="4"/>
        <v>0</v>
      </c>
      <c r="O40" s="9"/>
      <c r="P40" s="9"/>
      <c r="Q40" s="9"/>
      <c r="R40" s="9"/>
      <c r="S40" s="9"/>
      <c r="T40" s="9"/>
      <c r="U40" s="9"/>
      <c r="W40" s="9"/>
      <c r="X40" s="9"/>
      <c r="Y40" s="9"/>
    </row>
    <row r="41" spans="1:25" x14ac:dyDescent="0.3">
      <c r="A41" s="13" t="s">
        <v>27</v>
      </c>
      <c r="B41" s="9">
        <v>558634.43000000005</v>
      </c>
      <c r="C41" s="9">
        <v>511200</v>
      </c>
      <c r="D41" s="9">
        <v>82708.47</v>
      </c>
      <c r="E41" s="9">
        <v>0</v>
      </c>
      <c r="F41" s="9"/>
      <c r="G41" s="9"/>
      <c r="H41" s="9"/>
      <c r="I41" s="9"/>
      <c r="J41" s="9"/>
      <c r="K41" s="9"/>
      <c r="L41" s="9"/>
      <c r="M41" s="9"/>
      <c r="N41" s="9">
        <f>SUM(B41:M41)</f>
        <v>1152542.9000000001</v>
      </c>
      <c r="O41" s="9"/>
      <c r="P41" s="9"/>
      <c r="Q41" s="9"/>
      <c r="R41" s="9"/>
      <c r="S41" s="9"/>
      <c r="T41" s="20"/>
      <c r="U41" s="9"/>
      <c r="W41" s="9"/>
      <c r="X41" s="9"/>
      <c r="Y41" s="9"/>
    </row>
    <row r="42" spans="1:25" x14ac:dyDescent="0.3">
      <c r="A42" s="13" t="s">
        <v>46</v>
      </c>
      <c r="B42" s="9">
        <v>7500000</v>
      </c>
      <c r="C42" s="9">
        <v>3819626</v>
      </c>
      <c r="D42" s="9">
        <v>659813</v>
      </c>
      <c r="E42" s="9">
        <v>10659813</v>
      </c>
      <c r="F42" s="9"/>
      <c r="G42" s="9"/>
      <c r="H42" s="9"/>
      <c r="I42" s="9"/>
      <c r="J42" s="9"/>
      <c r="K42" s="9"/>
      <c r="L42" s="9"/>
      <c r="M42" s="9"/>
      <c r="N42" s="9">
        <f>SUM(B42:M42)</f>
        <v>22639252</v>
      </c>
      <c r="O42" s="9"/>
      <c r="P42" s="9"/>
      <c r="Q42" s="9"/>
      <c r="R42" s="9"/>
      <c r="S42" s="1"/>
      <c r="T42" s="1"/>
      <c r="U42" s="9"/>
      <c r="W42" s="1"/>
      <c r="X42" s="9"/>
      <c r="Y42" s="9"/>
    </row>
    <row r="43" spans="1:25" x14ac:dyDescent="0.3">
      <c r="A43" s="12" t="s">
        <v>47</v>
      </c>
      <c r="B43" s="8">
        <v>0</v>
      </c>
      <c r="C43" s="8">
        <v>0</v>
      </c>
      <c r="D43" s="8">
        <v>0</v>
      </c>
      <c r="E43" s="8">
        <v>0</v>
      </c>
      <c r="F43" s="8"/>
      <c r="G43" s="8"/>
      <c r="H43" s="8"/>
      <c r="I43" s="8"/>
      <c r="J43" s="8"/>
      <c r="K43" s="8"/>
      <c r="L43" s="8"/>
      <c r="M43" s="8"/>
      <c r="N43" s="8">
        <f>+C43+B43+D43+E43+F43+G43+H43+I43+J43</f>
        <v>0</v>
      </c>
      <c r="O43" s="8"/>
      <c r="P43" s="4"/>
      <c r="Q43" s="8"/>
      <c r="R43" s="8"/>
      <c r="S43" s="8"/>
      <c r="T43" s="8"/>
      <c r="U43" s="8"/>
      <c r="W43" s="9"/>
      <c r="X43" s="9"/>
    </row>
    <row r="44" spans="1:25" x14ac:dyDescent="0.3">
      <c r="A44" s="13" t="s">
        <v>48</v>
      </c>
      <c r="B44" s="9">
        <v>0</v>
      </c>
      <c r="C44" s="9">
        <v>0</v>
      </c>
      <c r="D44" s="9">
        <v>0</v>
      </c>
      <c r="E44" s="9">
        <v>0</v>
      </c>
      <c r="F44" s="9"/>
      <c r="G44" s="9"/>
      <c r="H44" s="9"/>
      <c r="I44" s="9"/>
      <c r="J44" s="9"/>
      <c r="K44" s="9"/>
      <c r="L44" s="9"/>
      <c r="M44" s="9"/>
      <c r="N44" s="9">
        <f>SUM(B44:J44)</f>
        <v>0</v>
      </c>
      <c r="O44" s="5"/>
      <c r="P44" s="5"/>
      <c r="Q44" s="5"/>
      <c r="R44" s="9"/>
      <c r="S44" s="9"/>
      <c r="T44" s="9"/>
      <c r="U44" s="9"/>
      <c r="W44" s="9"/>
      <c r="X44" s="9"/>
      <c r="Y44" s="9"/>
    </row>
    <row r="45" spans="1:25" x14ac:dyDescent="0.3">
      <c r="A45" s="13" t="s">
        <v>49</v>
      </c>
      <c r="B45" s="9">
        <v>0</v>
      </c>
      <c r="C45" s="9">
        <v>0</v>
      </c>
      <c r="D45" s="9">
        <v>0</v>
      </c>
      <c r="E45" s="9">
        <v>0</v>
      </c>
      <c r="F45" s="9"/>
      <c r="G45" s="9"/>
      <c r="H45" s="9"/>
      <c r="I45" s="9"/>
      <c r="J45" s="9"/>
      <c r="K45" s="9"/>
      <c r="L45" s="9"/>
      <c r="M45" s="9"/>
      <c r="N45" s="9">
        <f t="shared" ref="N45:N50" si="5">SUM(B45:J45)</f>
        <v>0</v>
      </c>
      <c r="O45" s="5"/>
      <c r="P45" s="5"/>
      <c r="Q45" s="5"/>
      <c r="R45" s="9"/>
      <c r="S45" s="9"/>
      <c r="T45" s="9"/>
      <c r="U45" s="9"/>
      <c r="W45" s="9"/>
      <c r="X45" s="9"/>
      <c r="Y45" s="9"/>
    </row>
    <row r="46" spans="1:25" x14ac:dyDescent="0.3">
      <c r="A46" s="13" t="s">
        <v>50</v>
      </c>
      <c r="B46" s="9">
        <v>0</v>
      </c>
      <c r="C46" s="9">
        <v>0</v>
      </c>
      <c r="D46" s="9">
        <v>0</v>
      </c>
      <c r="E46" s="9">
        <v>0</v>
      </c>
      <c r="F46" s="9"/>
      <c r="G46" s="9"/>
      <c r="H46" s="9"/>
      <c r="I46" s="9"/>
      <c r="J46" s="9"/>
      <c r="K46" s="9"/>
      <c r="L46" s="9"/>
      <c r="M46" s="9"/>
      <c r="N46" s="9">
        <f t="shared" si="5"/>
        <v>0</v>
      </c>
      <c r="O46" s="5"/>
      <c r="P46" s="5"/>
      <c r="Q46" s="5"/>
      <c r="R46" s="9"/>
      <c r="S46" s="9"/>
      <c r="T46" s="9"/>
      <c r="U46" s="9"/>
      <c r="W46" s="9"/>
      <c r="X46" s="9"/>
      <c r="Y46" s="9"/>
    </row>
    <row r="47" spans="1:25" x14ac:dyDescent="0.3">
      <c r="A47" s="13" t="s">
        <v>51</v>
      </c>
      <c r="B47" s="9">
        <v>0</v>
      </c>
      <c r="C47" s="9">
        <v>0</v>
      </c>
      <c r="D47" s="9">
        <v>0</v>
      </c>
      <c r="E47" s="9">
        <v>0</v>
      </c>
      <c r="F47" s="9"/>
      <c r="G47" s="9"/>
      <c r="H47" s="9"/>
      <c r="I47" s="9"/>
      <c r="J47" s="9"/>
      <c r="K47" s="9"/>
      <c r="L47" s="9"/>
      <c r="M47" s="9"/>
      <c r="N47" s="9">
        <f t="shared" si="5"/>
        <v>0</v>
      </c>
      <c r="O47" s="5"/>
      <c r="P47" s="5"/>
      <c r="Q47" s="5"/>
      <c r="R47" s="9"/>
      <c r="S47" s="9"/>
      <c r="T47" s="9"/>
      <c r="U47" s="9"/>
      <c r="W47" s="9"/>
      <c r="X47" s="9"/>
      <c r="Y47" s="9"/>
    </row>
    <row r="48" spans="1:25" x14ac:dyDescent="0.3">
      <c r="A48" s="13" t="s">
        <v>52</v>
      </c>
      <c r="B48" s="9">
        <v>0</v>
      </c>
      <c r="C48" s="9">
        <v>0</v>
      </c>
      <c r="D48" s="9">
        <v>0</v>
      </c>
      <c r="E48" s="9">
        <v>0</v>
      </c>
      <c r="F48" s="9"/>
      <c r="G48" s="9"/>
      <c r="H48" s="9"/>
      <c r="I48" s="9"/>
      <c r="J48" s="9"/>
      <c r="K48" s="9"/>
      <c r="L48" s="9"/>
      <c r="M48" s="9"/>
      <c r="N48" s="9">
        <f t="shared" si="5"/>
        <v>0</v>
      </c>
      <c r="O48" s="5"/>
      <c r="P48" s="5"/>
      <c r="Q48" s="5"/>
      <c r="R48" s="9"/>
      <c r="S48" s="9"/>
      <c r="T48" s="9"/>
      <c r="U48" s="9"/>
      <c r="W48" s="9"/>
      <c r="X48" s="9"/>
      <c r="Y48" s="9"/>
    </row>
    <row r="49" spans="1:25" x14ac:dyDescent="0.3">
      <c r="A49" s="13" t="s">
        <v>53</v>
      </c>
      <c r="B49" s="9">
        <v>0</v>
      </c>
      <c r="C49" s="9">
        <v>0</v>
      </c>
      <c r="D49" s="9">
        <v>0</v>
      </c>
      <c r="E49" s="9">
        <v>0</v>
      </c>
      <c r="F49" s="9"/>
      <c r="G49" s="9"/>
      <c r="H49" s="9"/>
      <c r="I49" s="9"/>
      <c r="J49" s="9"/>
      <c r="K49" s="9"/>
      <c r="L49" s="9"/>
      <c r="M49" s="9"/>
      <c r="N49" s="9">
        <f t="shared" si="5"/>
        <v>0</v>
      </c>
      <c r="O49" s="5"/>
      <c r="P49" s="5"/>
      <c r="Q49" s="5"/>
      <c r="R49" s="9"/>
      <c r="S49" s="9"/>
      <c r="T49" s="9"/>
      <c r="U49" s="9"/>
      <c r="W49" s="9"/>
      <c r="X49" s="9"/>
      <c r="Y49" s="9"/>
    </row>
    <row r="50" spans="1:25" ht="12.75" customHeight="1" x14ac:dyDescent="0.3">
      <c r="A50" s="13" t="s">
        <v>54</v>
      </c>
      <c r="B50" s="9">
        <v>0</v>
      </c>
      <c r="C50" s="9">
        <v>0</v>
      </c>
      <c r="D50" s="9">
        <v>0</v>
      </c>
      <c r="E50" s="9">
        <v>0</v>
      </c>
      <c r="F50" s="9"/>
      <c r="G50" s="9"/>
      <c r="H50" s="9"/>
      <c r="I50" s="9"/>
      <c r="J50" s="9"/>
      <c r="K50" s="9"/>
      <c r="L50" s="9"/>
      <c r="M50" s="9"/>
      <c r="N50" s="9">
        <f t="shared" si="5"/>
        <v>0</v>
      </c>
      <c r="O50" s="5"/>
      <c r="P50" s="5"/>
      <c r="Q50" s="5"/>
      <c r="R50" s="9"/>
      <c r="S50" s="9"/>
      <c r="T50" s="9"/>
      <c r="U50" s="9"/>
      <c r="W50" s="9"/>
      <c r="X50" s="9"/>
      <c r="Y50" s="9"/>
    </row>
    <row r="51" spans="1:25" ht="19.5" customHeight="1" x14ac:dyDescent="0.3">
      <c r="A51" s="12" t="s">
        <v>28</v>
      </c>
      <c r="B51" s="8">
        <v>1181366</v>
      </c>
      <c r="C51" s="8">
        <v>9592154.9800000004</v>
      </c>
      <c r="D51" s="8">
        <v>21161268.300000001</v>
      </c>
      <c r="E51" s="8">
        <v>15822271.26</v>
      </c>
      <c r="F51" s="8"/>
      <c r="G51" s="8"/>
      <c r="H51" s="8"/>
      <c r="I51" s="8"/>
      <c r="J51" s="8"/>
      <c r="K51" s="8"/>
      <c r="L51" s="8"/>
      <c r="M51" s="8"/>
      <c r="N51" s="8">
        <f>+C51+B51+D51+E51+F51+G51+H51+I51+J51+K51+L51+M51</f>
        <v>47757060.539999999</v>
      </c>
      <c r="O51" s="19"/>
      <c r="P51" s="19"/>
      <c r="Q51" s="19"/>
      <c r="R51" s="19"/>
      <c r="S51" s="19"/>
      <c r="T51" s="19"/>
      <c r="U51" s="19"/>
      <c r="W51" s="8"/>
      <c r="X51" s="8"/>
      <c r="Y51" s="8"/>
    </row>
    <row r="52" spans="1:25" ht="16.5" customHeight="1" x14ac:dyDescent="0.3">
      <c r="A52" s="13" t="s">
        <v>29</v>
      </c>
      <c r="B52" s="9">
        <v>0</v>
      </c>
      <c r="C52" s="9">
        <v>2001644.04</v>
      </c>
      <c r="D52" s="9">
        <v>2849178.8</v>
      </c>
      <c r="E52" s="9">
        <v>989456.17</v>
      </c>
      <c r="F52" s="9"/>
      <c r="G52" s="9"/>
      <c r="H52" s="9"/>
      <c r="I52" s="9"/>
      <c r="J52" s="9"/>
      <c r="K52" s="9"/>
      <c r="L52" s="9"/>
      <c r="M52" s="9"/>
      <c r="N52" s="9">
        <f t="shared" ref="N52:N57" si="6">SUM(B52:M52)</f>
        <v>5840279.0099999998</v>
      </c>
      <c r="O52" s="9"/>
      <c r="P52" s="9"/>
      <c r="Q52" s="9"/>
      <c r="R52" s="9"/>
      <c r="S52" s="9"/>
      <c r="T52" s="9"/>
      <c r="U52" s="9"/>
      <c r="W52" s="9"/>
      <c r="X52" s="9"/>
      <c r="Y52" s="9"/>
    </row>
    <row r="53" spans="1:25" ht="12.75" customHeight="1" x14ac:dyDescent="0.3">
      <c r="A53" s="13" t="s">
        <v>30</v>
      </c>
      <c r="B53" s="9">
        <v>0</v>
      </c>
      <c r="C53" s="9">
        <v>309714.59999999998</v>
      </c>
      <c r="D53" s="9">
        <v>167619</v>
      </c>
      <c r="E53" s="9">
        <v>15729.99</v>
      </c>
      <c r="F53" s="9"/>
      <c r="G53" s="9"/>
      <c r="H53" s="9"/>
      <c r="I53" s="9"/>
      <c r="J53" s="9"/>
      <c r="K53" s="9"/>
      <c r="L53" s="9"/>
      <c r="M53" s="9"/>
      <c r="N53" s="9">
        <f t="shared" si="6"/>
        <v>493063.58999999997</v>
      </c>
      <c r="O53" s="9"/>
      <c r="P53" s="9"/>
      <c r="Q53" s="9"/>
      <c r="R53" s="9"/>
      <c r="S53" s="9"/>
      <c r="T53" s="20"/>
      <c r="U53" s="20"/>
      <c r="W53" s="9"/>
      <c r="X53" s="9"/>
      <c r="Y53" s="9"/>
    </row>
    <row r="54" spans="1:25" ht="13.5" customHeight="1" x14ac:dyDescent="0.3">
      <c r="A54" s="13" t="s">
        <v>31</v>
      </c>
      <c r="B54" s="9">
        <v>0</v>
      </c>
      <c r="C54" s="9">
        <v>0</v>
      </c>
      <c r="D54" s="9">
        <v>3521200</v>
      </c>
      <c r="E54" s="9">
        <v>0</v>
      </c>
      <c r="F54" s="9"/>
      <c r="G54" s="9"/>
      <c r="H54" s="9"/>
      <c r="I54" s="9"/>
      <c r="J54" s="9"/>
      <c r="K54" s="9"/>
      <c r="L54" s="9"/>
      <c r="M54" s="9"/>
      <c r="N54" s="9">
        <f t="shared" si="6"/>
        <v>3521200</v>
      </c>
      <c r="O54" s="9"/>
      <c r="P54" s="9"/>
      <c r="Q54" s="9"/>
      <c r="R54" s="9"/>
      <c r="S54" s="9"/>
      <c r="T54" s="9"/>
      <c r="U54" s="9"/>
      <c r="W54" s="9"/>
      <c r="X54" s="9"/>
    </row>
    <row r="55" spans="1:25" ht="13.5" customHeight="1" x14ac:dyDescent="0.3">
      <c r="A55" s="13" t="s">
        <v>32</v>
      </c>
      <c r="B55" s="9">
        <v>0</v>
      </c>
      <c r="C55" s="9">
        <v>45430</v>
      </c>
      <c r="D55" s="9">
        <v>2395895</v>
      </c>
      <c r="E55" s="9">
        <v>11652.5</v>
      </c>
      <c r="F55" s="9"/>
      <c r="G55" s="9"/>
      <c r="H55" s="9"/>
      <c r="I55" s="9"/>
      <c r="J55" s="9"/>
      <c r="K55" s="9"/>
      <c r="L55" s="9"/>
      <c r="M55" s="9"/>
      <c r="N55" s="9">
        <f t="shared" si="6"/>
        <v>2452977.5</v>
      </c>
      <c r="O55" s="9"/>
      <c r="P55" s="9"/>
      <c r="Q55" s="9"/>
      <c r="R55" s="9"/>
      <c r="S55" s="9"/>
      <c r="T55" s="9"/>
      <c r="U55" s="9"/>
      <c r="W55" s="9"/>
      <c r="X55" s="9"/>
      <c r="Y55" s="9"/>
    </row>
    <row r="56" spans="1:25" ht="21" customHeight="1" x14ac:dyDescent="0.3">
      <c r="A56" s="13" t="s">
        <v>33</v>
      </c>
      <c r="B56" s="9">
        <v>0</v>
      </c>
      <c r="C56" s="9">
        <v>1050755.6399999999</v>
      </c>
      <c r="D56" s="9">
        <v>340642.2</v>
      </c>
      <c r="E56" s="9">
        <v>1219891.46</v>
      </c>
      <c r="F56" s="9"/>
      <c r="G56" s="9"/>
      <c r="H56" s="9"/>
      <c r="I56" s="9"/>
      <c r="J56" s="9"/>
      <c r="K56" s="9"/>
      <c r="L56" s="9"/>
      <c r="M56" s="9"/>
      <c r="N56" s="9">
        <f t="shared" si="6"/>
        <v>2611289.2999999998</v>
      </c>
      <c r="O56" s="9"/>
      <c r="P56" s="9"/>
      <c r="Q56" s="9"/>
      <c r="R56" s="9"/>
      <c r="S56" s="9"/>
      <c r="T56" s="9"/>
      <c r="U56" s="9"/>
      <c r="W56" s="9"/>
      <c r="X56" s="9"/>
      <c r="Y56" s="9"/>
    </row>
    <row r="57" spans="1:25" ht="21" customHeight="1" x14ac:dyDescent="0.3">
      <c r="A57" s="13" t="s">
        <v>55</v>
      </c>
      <c r="B57" s="9">
        <v>0</v>
      </c>
      <c r="C57" s="9">
        <v>1185976.7</v>
      </c>
      <c r="D57" s="9">
        <v>22715</v>
      </c>
      <c r="E57" s="9">
        <v>234218.2</v>
      </c>
      <c r="F57" s="9"/>
      <c r="G57" s="9"/>
      <c r="H57" s="9"/>
      <c r="I57" s="9"/>
      <c r="J57" s="9"/>
      <c r="K57" s="9"/>
      <c r="L57" s="9"/>
      <c r="M57" s="9"/>
      <c r="N57" s="9">
        <f t="shared" si="6"/>
        <v>1442909.9</v>
      </c>
      <c r="O57" s="9"/>
      <c r="P57" s="9"/>
      <c r="Q57" s="9"/>
      <c r="R57" s="9"/>
      <c r="S57" s="9"/>
      <c r="T57" s="9"/>
      <c r="U57" s="9"/>
      <c r="W57" s="9"/>
      <c r="X57" s="9"/>
      <c r="Y57" s="9"/>
    </row>
    <row r="58" spans="1:25" ht="16.5" customHeight="1" x14ac:dyDescent="0.3">
      <c r="A58" s="13" t="s">
        <v>56</v>
      </c>
      <c r="B58" s="9">
        <v>0</v>
      </c>
      <c r="C58" s="9">
        <v>0</v>
      </c>
      <c r="D58" s="9">
        <v>0</v>
      </c>
      <c r="E58" s="9">
        <v>0</v>
      </c>
      <c r="F58" s="9"/>
      <c r="G58" s="9"/>
      <c r="H58" s="9"/>
      <c r="I58" s="9"/>
      <c r="J58" s="9"/>
      <c r="K58" s="9"/>
      <c r="L58" s="9"/>
      <c r="M58" s="9"/>
      <c r="N58" s="9">
        <f t="shared" ref="N58:N62" si="7">SUM(B58:J58)</f>
        <v>0</v>
      </c>
      <c r="O58" s="9"/>
      <c r="P58" s="9"/>
      <c r="Q58" s="9"/>
      <c r="R58" s="9"/>
      <c r="S58" s="9"/>
      <c r="T58" s="9"/>
      <c r="U58" s="9"/>
      <c r="W58" s="9"/>
      <c r="X58" s="9"/>
    </row>
    <row r="59" spans="1:25" ht="17.25" customHeight="1" x14ac:dyDescent="0.3">
      <c r="A59" s="13" t="s">
        <v>34</v>
      </c>
      <c r="B59" s="9">
        <v>0</v>
      </c>
      <c r="C59" s="9">
        <v>6180000</v>
      </c>
      <c r="D59" s="9">
        <v>16899.349999999999</v>
      </c>
      <c r="E59" s="9">
        <v>0</v>
      </c>
      <c r="F59" s="9"/>
      <c r="G59" s="9"/>
      <c r="H59" s="9"/>
      <c r="I59" s="9"/>
      <c r="J59" s="9"/>
      <c r="K59" s="9"/>
      <c r="L59" s="9"/>
      <c r="M59" s="9"/>
      <c r="N59" s="9">
        <f>SUM(B59:M59)</f>
        <v>6196899.3499999996</v>
      </c>
      <c r="O59" s="9"/>
      <c r="P59" s="9"/>
      <c r="Q59" s="9"/>
      <c r="R59" s="9"/>
      <c r="S59" s="9"/>
      <c r="T59" s="9"/>
      <c r="U59" s="9"/>
      <c r="W59" s="9"/>
      <c r="X59" s="9"/>
      <c r="Y59" s="9"/>
    </row>
    <row r="60" spans="1:25" ht="17.25" customHeight="1" x14ac:dyDescent="0.3">
      <c r="A60" s="13" t="s">
        <v>87</v>
      </c>
      <c r="B60" s="9">
        <v>1181366</v>
      </c>
      <c r="C60" s="9">
        <v>0</v>
      </c>
      <c r="D60" s="9">
        <v>11847118.949999999</v>
      </c>
      <c r="E60" s="9">
        <v>13351322.939999999</v>
      </c>
      <c r="F60" s="9"/>
      <c r="G60" s="9"/>
      <c r="H60" s="9"/>
      <c r="I60" s="9"/>
      <c r="J60" s="9"/>
      <c r="K60" s="9"/>
      <c r="L60" s="9"/>
      <c r="M60" s="9"/>
      <c r="N60" s="9">
        <f>SUM(B60:M60)</f>
        <v>26379807.890000001</v>
      </c>
      <c r="O60" s="9"/>
      <c r="P60" s="9"/>
      <c r="Q60" s="9"/>
      <c r="R60" s="9"/>
      <c r="S60" s="9"/>
      <c r="T60" s="9"/>
      <c r="U60" s="9"/>
      <c r="W60" s="9"/>
      <c r="X60" s="9"/>
      <c r="Y60" s="9"/>
    </row>
    <row r="61" spans="1:25" x14ac:dyDescent="0.3">
      <c r="A61" s="13" t="s">
        <v>88</v>
      </c>
      <c r="B61" s="9">
        <v>0</v>
      </c>
      <c r="C61" s="9">
        <v>0</v>
      </c>
      <c r="D61" s="9">
        <v>0</v>
      </c>
      <c r="E61" s="9">
        <v>0</v>
      </c>
      <c r="F61" s="9"/>
      <c r="G61" s="9"/>
      <c r="H61" s="9"/>
      <c r="I61" s="9"/>
      <c r="J61" s="9"/>
      <c r="K61" s="9"/>
      <c r="L61" s="9"/>
      <c r="M61" s="9"/>
      <c r="N61" s="9">
        <f t="shared" si="7"/>
        <v>0</v>
      </c>
      <c r="O61" s="9"/>
      <c r="P61" s="9"/>
      <c r="Q61" s="9"/>
      <c r="R61" s="9"/>
      <c r="S61" s="9"/>
      <c r="T61" s="9"/>
      <c r="U61" s="9"/>
      <c r="W61" s="9"/>
      <c r="X61" s="9"/>
      <c r="Y61" s="9"/>
    </row>
    <row r="62" spans="1:25" ht="16.5" customHeight="1" x14ac:dyDescent="0.3">
      <c r="A62" s="13" t="s">
        <v>89</v>
      </c>
      <c r="B62" s="9">
        <v>0</v>
      </c>
      <c r="C62" s="9">
        <v>0</v>
      </c>
      <c r="D62" s="9">
        <v>0</v>
      </c>
      <c r="E62" s="9">
        <v>0</v>
      </c>
      <c r="F62" s="9"/>
      <c r="G62" s="9"/>
      <c r="H62" s="9"/>
      <c r="I62" s="9"/>
      <c r="J62" s="9"/>
      <c r="K62" s="9"/>
      <c r="L62" s="9"/>
      <c r="M62" s="9"/>
      <c r="N62" s="9">
        <f t="shared" si="7"/>
        <v>0</v>
      </c>
      <c r="O62" s="9"/>
      <c r="P62" s="9"/>
      <c r="Q62" s="9"/>
      <c r="R62" s="9"/>
      <c r="S62" s="9"/>
      <c r="T62" s="9"/>
      <c r="U62" s="9"/>
      <c r="W62" s="9"/>
      <c r="X62" s="9"/>
      <c r="Y62" s="9"/>
    </row>
    <row r="63" spans="1:25" ht="17.25" customHeight="1" x14ac:dyDescent="0.3">
      <c r="A63" s="12" t="s">
        <v>58</v>
      </c>
      <c r="B63" s="8">
        <v>0</v>
      </c>
      <c r="C63" s="8">
        <v>3203537.02</v>
      </c>
      <c r="D63" s="8">
        <v>189579900.91</v>
      </c>
      <c r="E63" s="8">
        <v>11780556.380000001</v>
      </c>
      <c r="F63" s="8"/>
      <c r="G63" s="8"/>
      <c r="H63" s="8"/>
      <c r="I63" s="8"/>
      <c r="J63" s="8"/>
      <c r="K63" s="8"/>
      <c r="L63" s="8"/>
      <c r="M63" s="8"/>
      <c r="N63" s="8">
        <f>+B63+C63+D63+E63+F63+G63+H63+I63+J63+K63+L63+M63</f>
        <v>204563994.31</v>
      </c>
      <c r="O63" s="8"/>
      <c r="P63" s="8"/>
      <c r="Q63" s="8"/>
      <c r="R63" s="8"/>
      <c r="S63" s="8"/>
      <c r="T63" s="8"/>
      <c r="U63" s="8"/>
      <c r="W63" s="8"/>
      <c r="X63" s="8"/>
      <c r="Y63" s="8"/>
    </row>
    <row r="64" spans="1:25" ht="18.75" customHeight="1" x14ac:dyDescent="0.3">
      <c r="A64" s="13" t="s">
        <v>59</v>
      </c>
      <c r="B64" s="9">
        <v>0</v>
      </c>
      <c r="C64" s="9">
        <v>3203537.02</v>
      </c>
      <c r="D64" s="9">
        <v>189579900.91</v>
      </c>
      <c r="E64" s="9">
        <v>11780556.380000001</v>
      </c>
      <c r="F64" s="9"/>
      <c r="G64" s="9"/>
      <c r="H64" s="9"/>
      <c r="I64" s="9"/>
      <c r="J64" s="9"/>
      <c r="K64" s="9"/>
      <c r="L64" s="9"/>
      <c r="M64" s="9"/>
      <c r="N64" s="9">
        <f>SUM(B64:M64)</f>
        <v>204563994.31</v>
      </c>
      <c r="O64" s="9"/>
      <c r="P64" s="9"/>
      <c r="Q64" s="9"/>
      <c r="R64" s="9"/>
      <c r="S64" s="9"/>
      <c r="T64" s="9"/>
      <c r="U64" s="9"/>
      <c r="W64" s="9"/>
      <c r="X64" s="9"/>
      <c r="Y64" s="9"/>
    </row>
    <row r="65" spans="1:27" ht="18" customHeight="1" x14ac:dyDescent="0.3">
      <c r="A65" s="13" t="s">
        <v>60</v>
      </c>
      <c r="B65" s="9">
        <v>0</v>
      </c>
      <c r="C65" s="9">
        <v>0</v>
      </c>
      <c r="D65" s="9">
        <v>0</v>
      </c>
      <c r="E65" s="9">
        <v>0</v>
      </c>
      <c r="F65" s="9"/>
      <c r="G65" s="9"/>
      <c r="H65" s="9"/>
      <c r="I65" s="9"/>
      <c r="J65" s="9"/>
      <c r="K65" s="9"/>
      <c r="L65" s="9"/>
      <c r="M65" s="9"/>
      <c r="N65" s="9">
        <f t="shared" ref="N65:N67" si="8">SUM(B65:J65)</f>
        <v>0</v>
      </c>
      <c r="O65" s="9"/>
      <c r="P65" s="9"/>
      <c r="Q65" s="9"/>
      <c r="R65" s="9"/>
      <c r="S65" s="9"/>
      <c r="T65" s="9"/>
      <c r="U65" s="9"/>
      <c r="W65" s="9"/>
      <c r="X65" s="9"/>
      <c r="Y65" s="9"/>
    </row>
    <row r="66" spans="1:27" x14ac:dyDescent="0.3">
      <c r="A66" s="13" t="s">
        <v>61</v>
      </c>
      <c r="B66" s="9">
        <v>0</v>
      </c>
      <c r="C66" s="9">
        <v>0</v>
      </c>
      <c r="D66" s="9">
        <v>0</v>
      </c>
      <c r="E66" s="9">
        <v>0</v>
      </c>
      <c r="F66" s="9"/>
      <c r="G66" s="9"/>
      <c r="H66" s="9"/>
      <c r="I66" s="9"/>
      <c r="J66" s="9"/>
      <c r="K66" s="9"/>
      <c r="L66" s="9"/>
      <c r="M66" s="9"/>
      <c r="N66" s="9">
        <f t="shared" si="8"/>
        <v>0</v>
      </c>
      <c r="O66" s="9"/>
      <c r="P66" s="9"/>
      <c r="Q66" s="9"/>
      <c r="R66" s="9"/>
      <c r="S66" s="9"/>
      <c r="T66" s="9"/>
      <c r="U66" s="9"/>
      <c r="W66" s="9"/>
      <c r="X66" s="9"/>
      <c r="Y66" s="9"/>
    </row>
    <row r="67" spans="1:27" ht="28.8" x14ac:dyDescent="0.3">
      <c r="A67" s="13" t="s">
        <v>62</v>
      </c>
      <c r="B67" s="9">
        <v>0</v>
      </c>
      <c r="C67" s="9">
        <v>0</v>
      </c>
      <c r="D67" s="9">
        <v>0</v>
      </c>
      <c r="E67" s="9">
        <v>0</v>
      </c>
      <c r="F67" s="9"/>
      <c r="G67" s="9"/>
      <c r="H67" s="9"/>
      <c r="I67" s="9"/>
      <c r="J67" s="9"/>
      <c r="K67" s="9"/>
      <c r="L67" s="9"/>
      <c r="M67" s="9"/>
      <c r="N67" s="9">
        <f t="shared" si="8"/>
        <v>0</v>
      </c>
      <c r="O67" s="9"/>
      <c r="P67" s="9"/>
      <c r="Q67" s="9"/>
      <c r="R67" s="9"/>
      <c r="S67" s="9"/>
      <c r="T67" s="9"/>
      <c r="U67" s="9"/>
      <c r="W67" s="9"/>
      <c r="X67" s="9"/>
      <c r="Y67" s="9"/>
    </row>
    <row r="68" spans="1:27" ht="31.5" customHeight="1" x14ac:dyDescent="0.3">
      <c r="A68" s="12" t="s">
        <v>63</v>
      </c>
      <c r="B68" s="8">
        <v>0</v>
      </c>
      <c r="C68" s="8">
        <v>0</v>
      </c>
      <c r="D68" s="8">
        <v>0</v>
      </c>
      <c r="E68" s="8">
        <v>0</v>
      </c>
      <c r="F68" s="8"/>
      <c r="G68" s="8"/>
      <c r="H68" s="8"/>
      <c r="I68" s="8"/>
      <c r="J68" s="8"/>
      <c r="K68" s="8"/>
      <c r="L68" s="8"/>
      <c r="M68" s="8"/>
      <c r="N68" s="8">
        <f>+B68+C68+D68+E68+F733+F68+G68+H733+H68+I68+J68</f>
        <v>0</v>
      </c>
      <c r="O68" s="8"/>
      <c r="P68" s="8"/>
      <c r="Q68" s="8"/>
      <c r="R68" s="8"/>
      <c r="S68" s="8"/>
      <c r="T68" s="8"/>
      <c r="U68" s="8"/>
      <c r="W68" s="8"/>
      <c r="X68" s="8"/>
      <c r="Y68" s="8"/>
    </row>
    <row r="69" spans="1:27" ht="20.25" customHeight="1" x14ac:dyDescent="0.3">
      <c r="A69" s="13" t="s">
        <v>64</v>
      </c>
      <c r="B69" s="9">
        <v>0</v>
      </c>
      <c r="C69" s="9">
        <v>0</v>
      </c>
      <c r="D69" s="9">
        <v>0</v>
      </c>
      <c r="E69" s="9">
        <v>0</v>
      </c>
      <c r="F69" s="9"/>
      <c r="G69" s="9"/>
      <c r="H69" s="9"/>
      <c r="I69" s="9"/>
      <c r="J69" s="9"/>
      <c r="K69" s="9"/>
      <c r="L69" s="9"/>
      <c r="M69" s="9"/>
      <c r="N69" s="9">
        <f>SUM(B69:J69)</f>
        <v>0</v>
      </c>
      <c r="O69" s="9"/>
      <c r="P69" s="9"/>
      <c r="Q69" s="9"/>
      <c r="R69" s="9"/>
      <c r="S69" s="9"/>
      <c r="T69" s="9"/>
      <c r="U69" s="9"/>
      <c r="W69" s="9"/>
      <c r="X69" s="9"/>
      <c r="Y69" s="9"/>
      <c r="Z69" s="8"/>
      <c r="AA69" s="9"/>
    </row>
    <row r="70" spans="1:27" x14ac:dyDescent="0.3">
      <c r="A70" s="13" t="s">
        <v>65</v>
      </c>
      <c r="B70" s="9">
        <v>0</v>
      </c>
      <c r="C70" s="9">
        <v>0</v>
      </c>
      <c r="D70" s="9">
        <v>0</v>
      </c>
      <c r="E70" s="9">
        <v>0</v>
      </c>
      <c r="F70" s="9"/>
      <c r="G70" s="9"/>
      <c r="H70" s="9"/>
      <c r="I70" s="9"/>
      <c r="J70" s="9"/>
      <c r="K70" s="9"/>
      <c r="L70" s="9"/>
      <c r="M70" s="9"/>
      <c r="N70" s="9">
        <f t="shared" ref="N70:N73" si="9">SUM(B70:J70)</f>
        <v>0</v>
      </c>
      <c r="O70" s="9"/>
      <c r="P70" s="9"/>
      <c r="Q70" s="9"/>
      <c r="R70" s="9"/>
      <c r="S70" s="9"/>
      <c r="T70" s="9"/>
      <c r="U70" s="9"/>
      <c r="W70" s="9"/>
      <c r="X70" s="9"/>
      <c r="Y70" s="9"/>
    </row>
    <row r="71" spans="1:27" x14ac:dyDescent="0.3">
      <c r="A71" s="13" t="s">
        <v>90</v>
      </c>
      <c r="B71" s="9">
        <v>0</v>
      </c>
      <c r="C71" s="9">
        <v>0</v>
      </c>
      <c r="D71" s="9">
        <v>0</v>
      </c>
      <c r="E71" s="9">
        <v>0</v>
      </c>
      <c r="F71" s="9"/>
      <c r="G71" s="9"/>
      <c r="H71" s="9"/>
      <c r="I71" s="9"/>
      <c r="J71" s="9"/>
      <c r="K71" s="9"/>
      <c r="L71" s="9"/>
      <c r="M71" s="9"/>
      <c r="N71" s="9">
        <f t="shared" si="9"/>
        <v>0</v>
      </c>
      <c r="O71" s="9"/>
      <c r="P71" s="9"/>
      <c r="Q71" s="9"/>
      <c r="R71" s="9"/>
      <c r="S71" s="9"/>
      <c r="T71" s="9"/>
      <c r="U71" s="9"/>
      <c r="W71" s="9"/>
      <c r="X71" s="9"/>
      <c r="Y71" s="9"/>
    </row>
    <row r="72" spans="1:27" ht="18" customHeight="1" x14ac:dyDescent="0.3">
      <c r="A72" s="13" t="s">
        <v>91</v>
      </c>
      <c r="B72" s="9">
        <v>0</v>
      </c>
      <c r="C72" s="9">
        <v>0</v>
      </c>
      <c r="D72" s="9">
        <v>0</v>
      </c>
      <c r="E72" s="9">
        <v>0</v>
      </c>
      <c r="F72" s="9"/>
      <c r="G72" s="9"/>
      <c r="H72" s="9"/>
      <c r="I72" s="9"/>
      <c r="J72" s="9"/>
      <c r="K72" s="9"/>
      <c r="L72" s="9"/>
      <c r="M72" s="9"/>
      <c r="N72" s="9">
        <f t="shared" si="9"/>
        <v>0</v>
      </c>
      <c r="O72" s="9"/>
      <c r="P72" s="9"/>
      <c r="Q72" s="9"/>
      <c r="R72" s="9"/>
      <c r="S72" s="9"/>
      <c r="T72" s="9"/>
      <c r="U72" s="9"/>
      <c r="W72" s="9"/>
      <c r="X72" s="9"/>
      <c r="Y72" s="9"/>
    </row>
    <row r="73" spans="1:27" ht="16.5" customHeight="1" x14ac:dyDescent="0.3">
      <c r="A73" s="13" t="s">
        <v>92</v>
      </c>
      <c r="B73" s="9">
        <v>0</v>
      </c>
      <c r="C73" s="9">
        <v>0</v>
      </c>
      <c r="D73" s="9">
        <v>0</v>
      </c>
      <c r="E73" s="9">
        <v>0</v>
      </c>
      <c r="F73" s="9"/>
      <c r="G73" s="9"/>
      <c r="H73" s="9"/>
      <c r="I73" s="9"/>
      <c r="J73" s="9"/>
      <c r="K73" s="9"/>
      <c r="L73" s="9"/>
      <c r="M73" s="9"/>
      <c r="N73" s="9">
        <f t="shared" si="9"/>
        <v>0</v>
      </c>
      <c r="O73" s="9"/>
      <c r="P73" s="9"/>
      <c r="Q73" s="9"/>
      <c r="R73" s="9"/>
      <c r="S73" s="9"/>
      <c r="T73" s="9"/>
      <c r="U73" s="9"/>
      <c r="W73" s="9"/>
      <c r="X73" s="9"/>
      <c r="Y73" s="9"/>
    </row>
    <row r="74" spans="1:27" ht="16.5" customHeight="1" x14ac:dyDescent="0.3">
      <c r="A74" s="12" t="s">
        <v>66</v>
      </c>
      <c r="B74" s="8">
        <v>0</v>
      </c>
      <c r="C74" s="8">
        <v>0</v>
      </c>
      <c r="D74" s="8">
        <v>0</v>
      </c>
      <c r="E74" s="8">
        <v>0</v>
      </c>
      <c r="F74" s="8"/>
      <c r="G74" s="8"/>
      <c r="H74" s="8"/>
      <c r="I74" s="8"/>
      <c r="J74" s="8"/>
      <c r="K74" s="8"/>
      <c r="L74" s="8"/>
      <c r="M74" s="8"/>
      <c r="N74" s="8">
        <f>+C74+B74+D74+E74+F74+G74+H74+I74+J74</f>
        <v>0</v>
      </c>
      <c r="O74" s="8"/>
      <c r="P74" s="8"/>
      <c r="Q74" s="8"/>
      <c r="R74" s="8"/>
      <c r="S74" s="8"/>
      <c r="T74" s="8"/>
      <c r="U74" s="8"/>
      <c r="W74" s="9"/>
      <c r="X74" s="9"/>
      <c r="Y74" s="9"/>
    </row>
    <row r="75" spans="1:27" x14ac:dyDescent="0.3">
      <c r="A75" s="13" t="s">
        <v>67</v>
      </c>
      <c r="B75" s="9">
        <v>0</v>
      </c>
      <c r="C75" s="9">
        <v>0</v>
      </c>
      <c r="D75" s="9">
        <v>0</v>
      </c>
      <c r="E75" s="9">
        <v>0</v>
      </c>
      <c r="F75" s="9"/>
      <c r="G75" s="9"/>
      <c r="H75" s="9"/>
      <c r="I75" s="9"/>
      <c r="J75" s="9"/>
      <c r="K75" s="9"/>
      <c r="L75" s="9"/>
      <c r="M75" s="9"/>
      <c r="N75" s="9">
        <f>SUM(B75:J75)</f>
        <v>0</v>
      </c>
      <c r="O75" s="9"/>
      <c r="P75" s="9"/>
      <c r="Q75" s="9"/>
      <c r="R75" s="9"/>
      <c r="S75" s="9"/>
      <c r="T75" s="9"/>
      <c r="U75" s="9"/>
      <c r="W75" s="9"/>
      <c r="X75" s="9"/>
      <c r="Y75" s="9"/>
    </row>
    <row r="76" spans="1:27" ht="18.75" customHeight="1" x14ac:dyDescent="0.3">
      <c r="A76" s="13" t="s">
        <v>68</v>
      </c>
      <c r="B76" s="9">
        <v>0</v>
      </c>
      <c r="C76" s="9">
        <v>0</v>
      </c>
      <c r="D76" s="9">
        <v>0</v>
      </c>
      <c r="E76" s="9">
        <v>0</v>
      </c>
      <c r="F76" s="9"/>
      <c r="G76" s="9"/>
      <c r="H76" s="9"/>
      <c r="I76" s="9"/>
      <c r="J76" s="9"/>
      <c r="K76" s="9"/>
      <c r="L76" s="9"/>
      <c r="M76" s="9"/>
      <c r="N76" s="9">
        <f t="shared" ref="N76:N78" si="10">SUM(B76:J76)</f>
        <v>0</v>
      </c>
      <c r="O76" s="9"/>
      <c r="P76" s="9"/>
      <c r="Q76" s="9"/>
      <c r="R76" s="9"/>
      <c r="S76" s="9"/>
      <c r="T76" s="9"/>
      <c r="U76" s="9"/>
      <c r="W76" s="9"/>
      <c r="X76" s="9"/>
      <c r="Y76" s="9"/>
    </row>
    <row r="77" spans="1:27" x14ac:dyDescent="0.3">
      <c r="A77" s="13" t="s">
        <v>93</v>
      </c>
      <c r="B77" s="9">
        <v>0</v>
      </c>
      <c r="C77" s="9">
        <v>0</v>
      </c>
      <c r="D77" s="9">
        <v>0</v>
      </c>
      <c r="E77" s="9">
        <v>0</v>
      </c>
      <c r="F77" s="9"/>
      <c r="G77" s="9"/>
      <c r="H77" s="9"/>
      <c r="I77" s="9"/>
      <c r="J77" s="9"/>
      <c r="K77" s="9"/>
      <c r="L77" s="9"/>
      <c r="M77" s="9"/>
      <c r="N77" s="9">
        <f t="shared" si="10"/>
        <v>0</v>
      </c>
      <c r="O77" s="9"/>
      <c r="P77" s="9"/>
      <c r="Q77" s="9"/>
      <c r="R77" s="9"/>
      <c r="S77" s="9"/>
      <c r="T77" s="9"/>
      <c r="U77" s="9"/>
      <c r="W77" s="9"/>
      <c r="X77" s="9"/>
      <c r="Y77" s="9"/>
    </row>
    <row r="78" spans="1:27" x14ac:dyDescent="0.3">
      <c r="A78" s="13" t="s">
        <v>69</v>
      </c>
      <c r="B78" s="9">
        <v>0</v>
      </c>
      <c r="C78" s="9">
        <v>0</v>
      </c>
      <c r="D78" s="9">
        <v>0</v>
      </c>
      <c r="E78" s="9">
        <v>0</v>
      </c>
      <c r="F78" s="9"/>
      <c r="G78" s="9"/>
      <c r="H78" s="9"/>
      <c r="I78" s="9"/>
      <c r="J78" s="9"/>
      <c r="K78" s="9"/>
      <c r="L78" s="9"/>
      <c r="M78" s="9"/>
      <c r="N78" s="9">
        <f t="shared" si="10"/>
        <v>0</v>
      </c>
      <c r="O78" s="9"/>
      <c r="P78" s="9"/>
      <c r="Q78" s="9"/>
      <c r="R78" s="9"/>
      <c r="S78" s="9"/>
      <c r="T78" s="9"/>
      <c r="U78" s="9"/>
      <c r="W78" s="9"/>
      <c r="X78" s="9"/>
      <c r="Y78" s="9"/>
    </row>
    <row r="79" spans="1:27" x14ac:dyDescent="0.3">
      <c r="A79" s="14" t="s">
        <v>35</v>
      </c>
      <c r="B79" s="23">
        <f>+B34+B24+B14+B8+B51</f>
        <v>681617383.06999993</v>
      </c>
      <c r="C79" s="23">
        <f>+C34+C24+C14+C8+C51+C63</f>
        <v>756904366.90999997</v>
      </c>
      <c r="D79" s="23">
        <f>+D34+D24+D14+D8+D51+D63</f>
        <v>1072445638.17</v>
      </c>
      <c r="E79" s="23">
        <f>+E8+E14+E24+E34+E51+E63</f>
        <v>825909710.73999989</v>
      </c>
      <c r="F79" s="23"/>
      <c r="G79" s="23"/>
      <c r="H79" s="23"/>
      <c r="I79" s="23"/>
      <c r="J79" s="23"/>
      <c r="K79" s="23"/>
      <c r="L79" s="23"/>
      <c r="M79" s="23"/>
      <c r="N79" s="23">
        <f>SUM(B79:M79)</f>
        <v>3336877098.8899999</v>
      </c>
      <c r="O79" s="23"/>
      <c r="P79" s="23"/>
      <c r="Q79" s="23"/>
      <c r="R79" s="23"/>
      <c r="S79" s="23"/>
      <c r="T79" s="23"/>
      <c r="U79" s="23"/>
      <c r="W79" s="8"/>
      <c r="X79" s="38"/>
      <c r="Y79" s="31"/>
    </row>
    <row r="80" spans="1:27" ht="19.5" customHeight="1" x14ac:dyDescent="0.3">
      <c r="A80" s="10" t="s">
        <v>70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W80" s="39"/>
      <c r="X80" s="39"/>
      <c r="Y80" s="39"/>
    </row>
    <row r="81" spans="1:29" ht="18" customHeight="1" x14ac:dyDescent="0.3">
      <c r="A81" s="12" t="s">
        <v>71</v>
      </c>
      <c r="B81" s="8">
        <v>0</v>
      </c>
      <c r="C81" s="8">
        <v>0</v>
      </c>
      <c r="D81" s="8">
        <v>0</v>
      </c>
      <c r="E81" s="8">
        <v>0</v>
      </c>
      <c r="F81" s="8"/>
      <c r="G81" s="8"/>
      <c r="H81" s="8"/>
      <c r="I81" s="8"/>
      <c r="J81" s="8"/>
      <c r="K81" s="8"/>
      <c r="L81" s="8"/>
      <c r="M81" s="8"/>
      <c r="N81" s="8">
        <f>+B81+C81+D81+E81+F81+G81+H81+I81+J81</f>
        <v>0</v>
      </c>
      <c r="O81" s="7"/>
      <c r="P81" s="8"/>
      <c r="Q81" s="8"/>
      <c r="R81" s="7"/>
      <c r="S81" s="7"/>
      <c r="T81" s="7"/>
      <c r="U81" s="7"/>
      <c r="W81" s="9"/>
      <c r="X81" s="9"/>
      <c r="Y81" s="9"/>
    </row>
    <row r="82" spans="1:29" x14ac:dyDescent="0.3">
      <c r="A82" s="13" t="s">
        <v>72</v>
      </c>
      <c r="B82" s="9">
        <v>0</v>
      </c>
      <c r="C82" s="9">
        <v>0</v>
      </c>
      <c r="D82" s="9">
        <v>0</v>
      </c>
      <c r="E82" s="9">
        <v>0</v>
      </c>
      <c r="F82" s="9"/>
      <c r="G82" s="9"/>
      <c r="H82" s="9"/>
      <c r="I82" s="9"/>
      <c r="J82" s="9"/>
      <c r="K82" s="9"/>
      <c r="L82" s="9"/>
      <c r="M82" s="9"/>
      <c r="N82" s="9">
        <f>SUM(B82:J82)</f>
        <v>0</v>
      </c>
      <c r="O82" s="9"/>
      <c r="P82" s="9"/>
      <c r="Q82" s="9"/>
      <c r="R82" s="9"/>
      <c r="S82" s="9"/>
      <c r="T82" s="9"/>
      <c r="U82" s="9"/>
      <c r="W82" s="9"/>
      <c r="X82" s="9"/>
      <c r="Y82" s="9"/>
    </row>
    <row r="83" spans="1:29" ht="27.75" customHeight="1" x14ac:dyDescent="0.3">
      <c r="A83" s="13" t="s">
        <v>73</v>
      </c>
      <c r="B83" s="9">
        <v>0</v>
      </c>
      <c r="C83" s="9">
        <v>0</v>
      </c>
      <c r="D83" s="9">
        <v>0</v>
      </c>
      <c r="E83" s="9">
        <v>0</v>
      </c>
      <c r="F83" s="9"/>
      <c r="G83" s="9"/>
      <c r="H83" s="9"/>
      <c r="I83" s="9"/>
      <c r="J83" s="9"/>
      <c r="K83" s="9"/>
      <c r="L83" s="9"/>
      <c r="M83" s="9"/>
      <c r="N83" s="9">
        <f>SUM(B83:J83)</f>
        <v>0</v>
      </c>
      <c r="O83" s="9"/>
      <c r="P83" s="9"/>
      <c r="Q83" s="9"/>
      <c r="R83" s="9"/>
      <c r="S83" s="9"/>
      <c r="T83" s="9"/>
      <c r="U83" s="9"/>
      <c r="W83" s="9"/>
      <c r="X83" s="9"/>
      <c r="Y83" s="9"/>
    </row>
    <row r="84" spans="1:29" ht="24.75" customHeight="1" x14ac:dyDescent="0.3">
      <c r="A84" s="12" t="s">
        <v>74</v>
      </c>
      <c r="B84" s="8">
        <v>0</v>
      </c>
      <c r="C84" s="8">
        <v>0</v>
      </c>
      <c r="D84" s="8">
        <v>0</v>
      </c>
      <c r="E84" s="8">
        <v>0</v>
      </c>
      <c r="F84" s="8"/>
      <c r="G84" s="8"/>
      <c r="H84" s="8"/>
      <c r="I84" s="8"/>
      <c r="J84" s="8"/>
      <c r="K84" s="8"/>
      <c r="L84" s="8"/>
      <c r="M84" s="8"/>
      <c r="N84" s="8">
        <f>+B84+C84+D84+E84+F84+G84+H84+I84+J84</f>
        <v>0</v>
      </c>
      <c r="O84" s="8"/>
      <c r="P84" s="8"/>
      <c r="Q84" s="8"/>
      <c r="R84" s="8"/>
      <c r="S84" s="8"/>
      <c r="T84" s="8"/>
      <c r="U84" s="8"/>
      <c r="W84" s="8"/>
      <c r="X84" s="8"/>
      <c r="Y84" s="9"/>
    </row>
    <row r="85" spans="1:29" ht="13.5" customHeight="1" x14ac:dyDescent="0.3">
      <c r="A85" s="13" t="s">
        <v>75</v>
      </c>
      <c r="B85" s="9">
        <v>0</v>
      </c>
      <c r="C85" s="9">
        <v>0</v>
      </c>
      <c r="D85" s="9">
        <v>0</v>
      </c>
      <c r="E85" s="9">
        <v>0</v>
      </c>
      <c r="F85" s="9"/>
      <c r="G85" s="9"/>
      <c r="H85" s="9"/>
      <c r="I85" s="9"/>
      <c r="J85" s="9"/>
      <c r="K85" s="9"/>
      <c r="L85" s="9"/>
      <c r="M85" s="9"/>
      <c r="N85" s="9">
        <f>SUM(B85:J85)</f>
        <v>0</v>
      </c>
      <c r="O85" s="9"/>
      <c r="P85" s="9"/>
      <c r="Q85" s="9"/>
      <c r="R85" s="9"/>
      <c r="S85" s="9"/>
      <c r="T85" s="9"/>
      <c r="U85" s="9"/>
      <c r="W85" s="9"/>
      <c r="X85" s="9"/>
      <c r="Y85" s="9"/>
    </row>
    <row r="86" spans="1:29" ht="19.5" customHeight="1" x14ac:dyDescent="0.3">
      <c r="A86" s="13" t="s">
        <v>76</v>
      </c>
      <c r="B86" s="9">
        <v>0</v>
      </c>
      <c r="C86" s="9">
        <v>0</v>
      </c>
      <c r="D86" s="9">
        <v>0</v>
      </c>
      <c r="E86" s="9">
        <v>0</v>
      </c>
      <c r="F86" s="9"/>
      <c r="G86" s="9"/>
      <c r="H86" s="9"/>
      <c r="I86" s="9"/>
      <c r="J86" s="9"/>
      <c r="K86" s="9"/>
      <c r="L86" s="9"/>
      <c r="M86" s="9"/>
      <c r="N86" s="9">
        <f>SUM(B86:J86)</f>
        <v>0</v>
      </c>
      <c r="O86" s="9"/>
      <c r="P86" s="9"/>
      <c r="Q86" s="9"/>
      <c r="R86" s="9"/>
      <c r="S86" s="9"/>
      <c r="T86" s="9"/>
      <c r="U86" s="9"/>
      <c r="W86" s="9"/>
      <c r="X86" s="9"/>
      <c r="Y86" s="9"/>
    </row>
    <row r="87" spans="1:29" ht="17.25" customHeight="1" x14ac:dyDescent="0.3">
      <c r="A87" s="12" t="s">
        <v>77</v>
      </c>
      <c r="B87" s="8">
        <v>0</v>
      </c>
      <c r="C87" s="8">
        <v>0</v>
      </c>
      <c r="D87" s="8">
        <v>0</v>
      </c>
      <c r="E87" s="8">
        <v>0</v>
      </c>
      <c r="F87" s="8"/>
      <c r="G87" s="8"/>
      <c r="H87" s="8"/>
      <c r="I87" s="8"/>
      <c r="J87" s="8"/>
      <c r="K87" s="8"/>
      <c r="L87" s="8"/>
      <c r="M87" s="8"/>
      <c r="N87" s="8">
        <f>+B87+C87+D87+E87+F87+G87+H87+I87+J87</f>
        <v>0</v>
      </c>
      <c r="O87" s="8"/>
      <c r="P87" s="8"/>
      <c r="Q87" s="8"/>
      <c r="R87" s="8"/>
      <c r="S87" s="8"/>
      <c r="T87" s="8"/>
      <c r="U87" s="8"/>
      <c r="W87" s="9"/>
      <c r="X87" s="9"/>
      <c r="Y87" s="9"/>
    </row>
    <row r="88" spans="1:29" ht="30" customHeight="1" x14ac:dyDescent="0.3">
      <c r="A88" s="13" t="s">
        <v>78</v>
      </c>
      <c r="B88" s="9">
        <v>0</v>
      </c>
      <c r="C88" s="9">
        <v>0</v>
      </c>
      <c r="D88" s="9">
        <v>0</v>
      </c>
      <c r="E88" s="9">
        <v>0</v>
      </c>
      <c r="F88" s="9"/>
      <c r="G88" s="9"/>
      <c r="H88" s="9"/>
      <c r="I88" s="9"/>
      <c r="J88" s="9"/>
      <c r="K88" s="9"/>
      <c r="L88" s="9"/>
      <c r="M88" s="9"/>
      <c r="N88" s="9">
        <f>SUM(B88:J88)</f>
        <v>0</v>
      </c>
      <c r="O88" s="9"/>
      <c r="P88" s="9"/>
      <c r="Q88" s="9"/>
      <c r="R88" s="9"/>
      <c r="S88" s="9"/>
      <c r="T88" s="9"/>
      <c r="U88" s="9"/>
      <c r="W88" s="9"/>
      <c r="X88" s="9"/>
      <c r="Y88" s="9"/>
    </row>
    <row r="89" spans="1:29" ht="16.5" customHeight="1" x14ac:dyDescent="0.3">
      <c r="A89" s="14" t="s">
        <v>79</v>
      </c>
      <c r="B89" s="6">
        <f t="shared" ref="B89:N89" si="11">+B81+B84+B87</f>
        <v>0</v>
      </c>
      <c r="C89" s="6">
        <v>0</v>
      </c>
      <c r="D89" s="6">
        <v>0</v>
      </c>
      <c r="E89" s="6">
        <v>0</v>
      </c>
      <c r="F89" s="6"/>
      <c r="G89" s="6"/>
      <c r="H89" s="6"/>
      <c r="I89" s="6"/>
      <c r="J89" s="6"/>
      <c r="K89" s="6"/>
      <c r="L89" s="6"/>
      <c r="M89" s="6"/>
      <c r="N89" s="6">
        <f t="shared" si="11"/>
        <v>0</v>
      </c>
      <c r="O89" s="6"/>
      <c r="P89" s="6"/>
      <c r="Q89" s="6"/>
      <c r="R89" s="6"/>
      <c r="S89" s="6"/>
      <c r="T89" s="6"/>
      <c r="U89" s="6"/>
      <c r="W89" s="31"/>
      <c r="X89" s="31"/>
      <c r="Y89" s="40"/>
    </row>
    <row r="90" spans="1:29" ht="21.75" customHeight="1" x14ac:dyDescent="0.3">
      <c r="A90" s="15" t="s">
        <v>80</v>
      </c>
      <c r="B90" s="2">
        <f t="shared" ref="B90:D90" si="12">+B79+B89</f>
        <v>681617383.06999993</v>
      </c>
      <c r="C90" s="2">
        <f t="shared" si="12"/>
        <v>756904366.90999997</v>
      </c>
      <c r="D90" s="2">
        <f t="shared" si="12"/>
        <v>1072445638.17</v>
      </c>
      <c r="E90" s="2">
        <f>+E79</f>
        <v>825909710.73999989</v>
      </c>
      <c r="F90" s="2"/>
      <c r="G90" s="2"/>
      <c r="H90" s="2"/>
      <c r="I90" s="2"/>
      <c r="J90" s="2"/>
      <c r="K90" s="2"/>
      <c r="L90" s="2"/>
      <c r="M90" s="2"/>
      <c r="N90" s="2">
        <f>+N79+N89</f>
        <v>3336877098.8899999</v>
      </c>
      <c r="O90" s="2"/>
      <c r="P90" s="2"/>
      <c r="Q90" s="2"/>
      <c r="R90" s="2"/>
      <c r="S90" s="2"/>
      <c r="T90" s="2"/>
      <c r="U90" s="2"/>
      <c r="W90" s="31"/>
      <c r="X90" s="31"/>
      <c r="Y90" s="31"/>
    </row>
    <row r="91" spans="1:29" ht="27" customHeight="1" x14ac:dyDescent="0.3">
      <c r="A91" s="3" t="s">
        <v>125</v>
      </c>
      <c r="N91" s="67"/>
      <c r="Q91" s="9"/>
      <c r="V91" s="29"/>
    </row>
    <row r="92" spans="1:29" s="26" customFormat="1" x14ac:dyDescent="0.3">
      <c r="A92" s="26" t="s">
        <v>127</v>
      </c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6"/>
    </row>
    <row r="93" spans="1:29" s="26" customFormat="1" x14ac:dyDescent="0.3">
      <c r="A93" s="26" t="s">
        <v>128</v>
      </c>
      <c r="N93" s="66"/>
    </row>
    <row r="94" spans="1:29" ht="10.5" customHeight="1" x14ac:dyDescent="0.3"/>
    <row r="95" spans="1:29" ht="15.6" x14ac:dyDescent="0.3">
      <c r="A95" s="79" t="s">
        <v>97</v>
      </c>
      <c r="B95" s="79"/>
      <c r="C95" s="86" t="s">
        <v>99</v>
      </c>
      <c r="D95" s="86"/>
      <c r="E95" s="86"/>
      <c r="H95" s="89" t="s">
        <v>98</v>
      </c>
      <c r="I95" s="89"/>
      <c r="J95" s="89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26"/>
      <c r="Z95" s="26"/>
      <c r="AA95" s="26"/>
      <c r="AB95" s="26"/>
    </row>
    <row r="96" spans="1:29" s="25" customFormat="1" ht="15.6" x14ac:dyDescent="0.3">
      <c r="A96" s="80" t="s">
        <v>121</v>
      </c>
      <c r="B96" s="80"/>
      <c r="C96" s="87" t="s">
        <v>126</v>
      </c>
      <c r="D96" s="87"/>
      <c r="E96" s="87"/>
      <c r="F96" s="68"/>
      <c r="G96" s="68"/>
      <c r="H96" s="80" t="s">
        <v>118</v>
      </c>
      <c r="I96" s="80"/>
      <c r="J96" s="80"/>
      <c r="Q96" s="44"/>
      <c r="R96" s="44"/>
      <c r="S96" s="32"/>
      <c r="Y96" s="32"/>
      <c r="Z96" s="32"/>
      <c r="AA96" s="32"/>
      <c r="AB96" s="32"/>
      <c r="AC96" s="32"/>
    </row>
    <row r="97" spans="1:29" s="25" customFormat="1" ht="15" customHeight="1" x14ac:dyDescent="0.3">
      <c r="A97" s="81" t="s">
        <v>120</v>
      </c>
      <c r="B97" s="81"/>
      <c r="C97" s="87" t="s">
        <v>117</v>
      </c>
      <c r="D97" s="87"/>
      <c r="E97" s="87"/>
      <c r="F97" s="76"/>
      <c r="G97" s="70"/>
      <c r="H97" s="80" t="s">
        <v>119</v>
      </c>
      <c r="I97" s="80"/>
      <c r="J97" s="80"/>
      <c r="Q97" s="35"/>
      <c r="R97" s="35"/>
      <c r="S97" s="33"/>
      <c r="Y97" s="33"/>
      <c r="Z97" s="33"/>
      <c r="AA97" s="33"/>
      <c r="AB97" s="33"/>
      <c r="AC97" s="33"/>
    </row>
    <row r="98" spans="1:29" s="25" customFormat="1" ht="15" customHeight="1" x14ac:dyDescent="0.3">
      <c r="A98" s="82" t="s">
        <v>95</v>
      </c>
      <c r="B98" s="82"/>
      <c r="C98" s="88" t="s">
        <v>84</v>
      </c>
      <c r="D98" s="88"/>
      <c r="E98" s="88"/>
      <c r="F98" s="69"/>
      <c r="G98" s="69"/>
      <c r="H98" s="90" t="s">
        <v>94</v>
      </c>
      <c r="I98" s="90"/>
      <c r="J98" s="90"/>
      <c r="Q98" s="35"/>
      <c r="R98" s="35"/>
      <c r="S98" s="33"/>
      <c r="Y98" s="33"/>
      <c r="Z98" s="33"/>
      <c r="AA98" s="33"/>
      <c r="AB98" s="33"/>
      <c r="AC98" s="33"/>
    </row>
    <row r="99" spans="1:29" s="25" customFormat="1" ht="4.5" customHeight="1" thickBot="1" x14ac:dyDescent="0.35">
      <c r="D99" s="75"/>
      <c r="E99" s="75"/>
      <c r="F99" s="75"/>
      <c r="G99" s="71"/>
      <c r="H99" s="71"/>
      <c r="Q99" s="42"/>
      <c r="R99" s="42"/>
      <c r="S99" s="27"/>
      <c r="Y99" s="34"/>
      <c r="Z99" s="34"/>
      <c r="AA99" s="34"/>
      <c r="AB99" s="34"/>
      <c r="AC99" s="34"/>
    </row>
    <row r="100" spans="1:29" s="25" customFormat="1" ht="29.4" thickBot="1" x14ac:dyDescent="0.35">
      <c r="A100" s="72" t="s">
        <v>105</v>
      </c>
      <c r="C100" s="76"/>
      <c r="D100" s="76"/>
      <c r="E100" s="76"/>
      <c r="F100" s="76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6"/>
      <c r="U100" s="26"/>
      <c r="V100" s="26"/>
      <c r="W100" s="26"/>
      <c r="X100" s="26"/>
      <c r="Y100" s="26"/>
      <c r="Z100" s="26"/>
    </row>
    <row r="101" spans="1:29" s="25" customFormat="1" ht="29.4" thickBot="1" x14ac:dyDescent="0.35">
      <c r="A101" s="63" t="s">
        <v>106</v>
      </c>
      <c r="C101" s="76"/>
      <c r="D101" s="76"/>
      <c r="E101" s="76"/>
      <c r="F101" s="76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29" s="25" customFormat="1" ht="58.2" thickBot="1" x14ac:dyDescent="0.35">
      <c r="A102" s="72" t="s">
        <v>107</v>
      </c>
      <c r="C102" s="43"/>
      <c r="D102" s="43"/>
      <c r="E102" s="43"/>
      <c r="F102" s="43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29" s="25" customFormat="1" x14ac:dyDescent="0.3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29" ht="15.6" x14ac:dyDescent="0.3">
      <c r="G104" s="75"/>
      <c r="H104" s="75"/>
      <c r="I104" s="75"/>
      <c r="J104" s="75"/>
      <c r="K104" s="75"/>
      <c r="L104" s="75"/>
      <c r="M104" s="75"/>
      <c r="N104" s="75"/>
      <c r="O104" s="41"/>
      <c r="P104" s="41"/>
      <c r="Q104" s="41"/>
      <c r="R104" s="41"/>
      <c r="S104" s="41"/>
      <c r="T104" s="41"/>
      <c r="U104" s="41"/>
      <c r="V104" s="41"/>
      <c r="W104" s="41"/>
      <c r="X104" s="41"/>
    </row>
    <row r="105" spans="1:29" ht="15.6" x14ac:dyDescent="0.3">
      <c r="G105" s="76"/>
      <c r="H105" s="76"/>
      <c r="I105" s="76"/>
      <c r="J105" s="76"/>
      <c r="K105" s="76"/>
      <c r="L105" s="76"/>
      <c r="M105" s="76"/>
      <c r="N105" s="76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9" ht="15.6" x14ac:dyDescent="0.3">
      <c r="G106" s="76"/>
      <c r="H106" s="76"/>
      <c r="I106" s="76"/>
      <c r="J106" s="76"/>
      <c r="K106" s="76"/>
      <c r="L106" s="76"/>
      <c r="M106" s="76"/>
      <c r="N106" s="76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9" x14ac:dyDescent="0.3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</row>
  </sheetData>
  <mergeCells count="16">
    <mergeCell ref="A95:B95"/>
    <mergeCell ref="A96:B96"/>
    <mergeCell ref="A97:B97"/>
    <mergeCell ref="A98:B98"/>
    <mergeCell ref="A2:N2"/>
    <mergeCell ref="A3:N3"/>
    <mergeCell ref="A4:N4"/>
    <mergeCell ref="A5:N5"/>
    <mergeCell ref="C95:E95"/>
    <mergeCell ref="C96:E96"/>
    <mergeCell ref="C97:E97"/>
    <mergeCell ref="C98:E98"/>
    <mergeCell ref="H95:J95"/>
    <mergeCell ref="H96:J96"/>
    <mergeCell ref="H97:J97"/>
    <mergeCell ref="H98:J98"/>
  </mergeCells>
  <printOptions horizontalCentered="1"/>
  <pageMargins left="0.23622047244094491" right="0.15748031496062992" top="0.23622047244094491" bottom="0.55118110236220474" header="0.31496062992125984" footer="0.31496062992125984"/>
  <pageSetup paperSize="7" scale="5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93"/>
  <sheetViews>
    <sheetView topLeftCell="A19" workbookViewId="0">
      <selection activeCell="G91" sqref="G91"/>
    </sheetView>
  </sheetViews>
  <sheetFormatPr baseColWidth="10" defaultColWidth="11.44140625" defaultRowHeight="14.4" x14ac:dyDescent="0.3"/>
  <cols>
    <col min="2" max="2" width="63" customWidth="1"/>
    <col min="3" max="3" width="17.5546875" style="20" customWidth="1"/>
    <col min="4" max="4" width="18.5546875" customWidth="1"/>
  </cols>
  <sheetData>
    <row r="3" spans="2:15" ht="28.5" customHeight="1" x14ac:dyDescent="0.3">
      <c r="B3" s="93" t="s">
        <v>83</v>
      </c>
      <c r="C3" s="94"/>
      <c r="D3" s="9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21" customHeight="1" x14ac:dyDescent="0.3">
      <c r="B4" s="95"/>
      <c r="C4" s="96"/>
      <c r="D4" s="9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2:15" ht="15.6" x14ac:dyDescent="0.3">
      <c r="B5" s="97" t="s">
        <v>124</v>
      </c>
      <c r="C5" s="98"/>
      <c r="D5" s="98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15.75" customHeight="1" x14ac:dyDescent="0.3">
      <c r="B6" s="99" t="s">
        <v>100</v>
      </c>
      <c r="C6" s="100"/>
      <c r="D6" s="100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ht="15.75" customHeight="1" x14ac:dyDescent="0.3">
      <c r="B7" s="99" t="s">
        <v>36</v>
      </c>
      <c r="C7" s="100"/>
      <c r="D7" s="100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15" thickBot="1" x14ac:dyDescent="0.35"/>
    <row r="9" spans="2:15" ht="15" customHeight="1" x14ac:dyDescent="0.3">
      <c r="B9" s="16" t="s">
        <v>101</v>
      </c>
      <c r="C9" s="91" t="s">
        <v>37</v>
      </c>
      <c r="D9" s="91" t="s">
        <v>38</v>
      </c>
      <c r="E9" s="50"/>
    </row>
    <row r="10" spans="2:15" ht="23.25" customHeight="1" thickBot="1" x14ac:dyDescent="0.35">
      <c r="B10" s="16"/>
      <c r="C10" s="92"/>
      <c r="D10" s="92"/>
      <c r="E10" s="50"/>
    </row>
    <row r="11" spans="2:15" x14ac:dyDescent="0.3">
      <c r="B11" s="51" t="s">
        <v>1</v>
      </c>
      <c r="C11" s="52"/>
      <c r="D11" s="53"/>
      <c r="E11" s="50"/>
    </row>
    <row r="12" spans="2:15" x14ac:dyDescent="0.3">
      <c r="B12" s="54" t="s">
        <v>2</v>
      </c>
      <c r="C12" s="55">
        <v>4138588850</v>
      </c>
      <c r="D12" s="55">
        <v>-2819900000</v>
      </c>
      <c r="E12" s="50"/>
    </row>
    <row r="13" spans="2:15" x14ac:dyDescent="0.3">
      <c r="B13" s="56" t="s">
        <v>3</v>
      </c>
      <c r="C13" s="57">
        <v>4096742550</v>
      </c>
      <c r="D13" s="9">
        <v>-2850414000</v>
      </c>
      <c r="E13" s="50"/>
    </row>
    <row r="14" spans="2:15" x14ac:dyDescent="0.3">
      <c r="B14" s="56" t="s">
        <v>4</v>
      </c>
      <c r="C14" s="57">
        <v>27115695</v>
      </c>
      <c r="D14" s="9">
        <v>30514000</v>
      </c>
      <c r="E14" s="50"/>
    </row>
    <row r="15" spans="2:15" x14ac:dyDescent="0.3">
      <c r="B15" s="56" t="s">
        <v>39</v>
      </c>
      <c r="C15" s="58">
        <v>0</v>
      </c>
      <c r="D15" s="77">
        <v>0</v>
      </c>
      <c r="E15" s="50"/>
    </row>
    <row r="16" spans="2:15" x14ac:dyDescent="0.3">
      <c r="B16" s="56" t="s">
        <v>5</v>
      </c>
      <c r="C16" s="58">
        <v>0</v>
      </c>
      <c r="D16" s="77">
        <v>0</v>
      </c>
      <c r="E16" s="50"/>
    </row>
    <row r="17" spans="2:5" x14ac:dyDescent="0.3">
      <c r="B17" s="56" t="s">
        <v>6</v>
      </c>
      <c r="C17" s="57">
        <v>14730605</v>
      </c>
      <c r="D17" s="77">
        <v>0</v>
      </c>
      <c r="E17" s="50"/>
    </row>
    <row r="18" spans="2:5" x14ac:dyDescent="0.3">
      <c r="B18" s="54" t="s">
        <v>7</v>
      </c>
      <c r="C18" s="55">
        <v>414305019</v>
      </c>
      <c r="D18" s="55">
        <v>314974007</v>
      </c>
      <c r="E18" s="50"/>
    </row>
    <row r="19" spans="2:5" x14ac:dyDescent="0.3">
      <c r="B19" s="56" t="s">
        <v>8</v>
      </c>
      <c r="C19" s="57">
        <v>137682294</v>
      </c>
      <c r="D19" s="58">
        <v>0</v>
      </c>
      <c r="E19" s="50"/>
    </row>
    <row r="20" spans="2:5" x14ac:dyDescent="0.3">
      <c r="B20" s="56" t="s">
        <v>9</v>
      </c>
      <c r="C20" s="57">
        <v>1000000</v>
      </c>
      <c r="D20" s="58">
        <v>800000</v>
      </c>
      <c r="E20" s="50"/>
    </row>
    <row r="21" spans="2:5" x14ac:dyDescent="0.3">
      <c r="B21" s="56" t="s">
        <v>10</v>
      </c>
      <c r="C21" s="57">
        <v>117077109</v>
      </c>
      <c r="D21" s="9">
        <v>-9929200</v>
      </c>
      <c r="E21" s="50"/>
    </row>
    <row r="22" spans="2:5" x14ac:dyDescent="0.3">
      <c r="B22" s="56" t="s">
        <v>11</v>
      </c>
      <c r="C22" s="57">
        <v>3459220</v>
      </c>
      <c r="D22" s="58">
        <v>0</v>
      </c>
      <c r="E22" s="50"/>
    </row>
    <row r="23" spans="2:5" x14ac:dyDescent="0.3">
      <c r="B23" s="56" t="s">
        <v>12</v>
      </c>
      <c r="C23" s="57">
        <v>33721585</v>
      </c>
      <c r="D23" s="57">
        <v>37030377</v>
      </c>
    </row>
    <row r="24" spans="2:5" x14ac:dyDescent="0.3">
      <c r="B24" s="56" t="s">
        <v>13</v>
      </c>
      <c r="C24" s="57">
        <v>13708069</v>
      </c>
      <c r="D24" s="9">
        <v>0</v>
      </c>
    </row>
    <row r="25" spans="2:5" x14ac:dyDescent="0.3">
      <c r="B25" s="56" t="s">
        <v>14</v>
      </c>
      <c r="C25" s="57">
        <v>98594302</v>
      </c>
      <c r="D25" s="9">
        <v>-1109428</v>
      </c>
    </row>
    <row r="26" spans="2:5" x14ac:dyDescent="0.3">
      <c r="B26" s="56" t="s">
        <v>15</v>
      </c>
      <c r="C26" s="57">
        <v>8062440</v>
      </c>
      <c r="D26" s="57">
        <v>285482258</v>
      </c>
    </row>
    <row r="27" spans="2:5" x14ac:dyDescent="0.3">
      <c r="B27" s="56" t="s">
        <v>40</v>
      </c>
      <c r="C27" s="57">
        <v>1000000</v>
      </c>
      <c r="D27" s="57">
        <v>2700000</v>
      </c>
    </row>
    <row r="28" spans="2:5" x14ac:dyDescent="0.3">
      <c r="B28" s="54" t="s">
        <v>16</v>
      </c>
      <c r="C28" s="55">
        <v>985837821</v>
      </c>
      <c r="D28" s="8">
        <v>164468731</v>
      </c>
    </row>
    <row r="29" spans="2:5" x14ac:dyDescent="0.3">
      <c r="B29" s="56" t="s">
        <v>17</v>
      </c>
      <c r="C29" s="57">
        <v>197027556</v>
      </c>
      <c r="D29" s="9">
        <v>14200768</v>
      </c>
    </row>
    <row r="30" spans="2:5" x14ac:dyDescent="0.3">
      <c r="B30" s="56" t="s">
        <v>18</v>
      </c>
      <c r="C30" s="57">
        <v>478119359</v>
      </c>
      <c r="D30" s="9">
        <v>92488699</v>
      </c>
    </row>
    <row r="31" spans="2:5" x14ac:dyDescent="0.3">
      <c r="B31" s="56" t="s">
        <v>19</v>
      </c>
      <c r="C31" s="57">
        <v>5908769</v>
      </c>
      <c r="D31" s="9">
        <v>1843000</v>
      </c>
    </row>
    <row r="32" spans="2:5" x14ac:dyDescent="0.3">
      <c r="B32" s="56" t="s">
        <v>20</v>
      </c>
      <c r="C32" s="57">
        <v>5147040</v>
      </c>
      <c r="D32" s="9">
        <v>-847040</v>
      </c>
    </row>
    <row r="33" spans="2:6" x14ac:dyDescent="0.3">
      <c r="B33" s="56" t="s">
        <v>21</v>
      </c>
      <c r="C33" s="57">
        <v>10000000</v>
      </c>
      <c r="D33" s="57">
        <v>-3570000</v>
      </c>
      <c r="F33" s="9"/>
    </row>
    <row r="34" spans="2:6" x14ac:dyDescent="0.3">
      <c r="B34" s="56" t="s">
        <v>22</v>
      </c>
      <c r="C34" s="57">
        <v>11950000</v>
      </c>
      <c r="D34" s="9">
        <v>-2634589</v>
      </c>
    </row>
    <row r="35" spans="2:6" x14ac:dyDescent="0.3">
      <c r="B35" s="56" t="s">
        <v>23</v>
      </c>
      <c r="C35" s="57">
        <v>203795224</v>
      </c>
      <c r="D35" s="9">
        <v>13174800</v>
      </c>
    </row>
    <row r="36" spans="2:6" x14ac:dyDescent="0.3">
      <c r="B36" s="56" t="s">
        <v>41</v>
      </c>
      <c r="C36" s="58">
        <v>0</v>
      </c>
      <c r="D36" s="58">
        <v>0</v>
      </c>
    </row>
    <row r="37" spans="2:6" x14ac:dyDescent="0.3">
      <c r="B37" s="56" t="s">
        <v>24</v>
      </c>
      <c r="C37" s="57">
        <v>73889873</v>
      </c>
      <c r="D37" s="9">
        <v>49813093</v>
      </c>
    </row>
    <row r="38" spans="2:6" x14ac:dyDescent="0.3">
      <c r="B38" s="54" t="s">
        <v>25</v>
      </c>
      <c r="C38" s="55">
        <v>8068286536</v>
      </c>
      <c r="D38" s="59">
        <v>-50000000</v>
      </c>
    </row>
    <row r="39" spans="2:6" x14ac:dyDescent="0.3">
      <c r="B39" s="56" t="s">
        <v>26</v>
      </c>
      <c r="C39" s="57">
        <v>8018531045</v>
      </c>
      <c r="D39" s="58">
        <v>-60000000</v>
      </c>
    </row>
    <row r="40" spans="2:6" x14ac:dyDescent="0.3">
      <c r="B40" s="56" t="s">
        <v>42</v>
      </c>
      <c r="C40" s="58">
        <v>0</v>
      </c>
      <c r="D40" s="58">
        <v>0</v>
      </c>
    </row>
    <row r="41" spans="2:6" x14ac:dyDescent="0.3">
      <c r="B41" s="56" t="s">
        <v>43</v>
      </c>
      <c r="C41" s="58">
        <v>0</v>
      </c>
      <c r="D41" s="58">
        <v>0</v>
      </c>
    </row>
    <row r="42" spans="2:6" x14ac:dyDescent="0.3">
      <c r="B42" s="56" t="s">
        <v>44</v>
      </c>
      <c r="C42" s="58">
        <v>0</v>
      </c>
      <c r="D42" s="58">
        <v>0</v>
      </c>
    </row>
    <row r="43" spans="2:6" x14ac:dyDescent="0.3">
      <c r="B43" s="56" t="s">
        <v>45</v>
      </c>
      <c r="C43" s="58">
        <v>0</v>
      </c>
      <c r="D43" s="58">
        <v>0</v>
      </c>
    </row>
    <row r="44" spans="2:6" x14ac:dyDescent="0.3">
      <c r="B44" s="56" t="s">
        <v>86</v>
      </c>
      <c r="C44" s="58">
        <v>0</v>
      </c>
      <c r="D44" s="58">
        <v>0</v>
      </c>
    </row>
    <row r="45" spans="2:6" x14ac:dyDescent="0.3">
      <c r="B45" s="56" t="s">
        <v>27</v>
      </c>
      <c r="C45" s="57">
        <v>11837743</v>
      </c>
      <c r="D45" s="58">
        <v>0</v>
      </c>
    </row>
    <row r="46" spans="2:6" x14ac:dyDescent="0.3">
      <c r="B46" s="56" t="s">
        <v>46</v>
      </c>
      <c r="C46" s="57">
        <v>37917748</v>
      </c>
      <c r="D46" s="58">
        <v>10000000</v>
      </c>
    </row>
    <row r="47" spans="2:6" x14ac:dyDescent="0.3">
      <c r="B47" s="54" t="s">
        <v>47</v>
      </c>
      <c r="C47" s="59">
        <f>+C48+C49+C50+C51+C52+C53</f>
        <v>0</v>
      </c>
      <c r="D47" s="59">
        <f>+D48+D49+D50+D51+D52+D53</f>
        <v>0</v>
      </c>
    </row>
    <row r="48" spans="2:6" x14ac:dyDescent="0.3">
      <c r="B48" s="56" t="s">
        <v>48</v>
      </c>
      <c r="C48" s="58">
        <v>0</v>
      </c>
      <c r="D48" s="58">
        <v>0</v>
      </c>
    </row>
    <row r="49" spans="2:4" x14ac:dyDescent="0.3">
      <c r="B49" s="56" t="s">
        <v>49</v>
      </c>
      <c r="C49" s="58">
        <v>0</v>
      </c>
      <c r="D49" s="58">
        <v>0</v>
      </c>
    </row>
    <row r="50" spans="2:4" x14ac:dyDescent="0.3">
      <c r="B50" s="56" t="s">
        <v>50</v>
      </c>
      <c r="C50" s="58">
        <v>0</v>
      </c>
      <c r="D50" s="58">
        <v>0</v>
      </c>
    </row>
    <row r="51" spans="2:4" x14ac:dyDescent="0.3">
      <c r="B51" s="56" t="s">
        <v>51</v>
      </c>
      <c r="C51" s="58">
        <v>0</v>
      </c>
      <c r="D51" s="58">
        <v>0</v>
      </c>
    </row>
    <row r="52" spans="2:4" x14ac:dyDescent="0.3">
      <c r="B52" s="56" t="s">
        <v>53</v>
      </c>
      <c r="C52" s="58">
        <v>0</v>
      </c>
      <c r="D52" s="58">
        <v>0</v>
      </c>
    </row>
    <row r="53" spans="2:4" x14ac:dyDescent="0.3">
      <c r="B53" s="56" t="s">
        <v>54</v>
      </c>
      <c r="C53" s="58">
        <v>0</v>
      </c>
      <c r="D53" s="58">
        <v>0</v>
      </c>
    </row>
    <row r="54" spans="2:4" x14ac:dyDescent="0.3">
      <c r="B54" s="54" t="s">
        <v>28</v>
      </c>
      <c r="C54" s="55">
        <v>646092733</v>
      </c>
      <c r="D54" s="55">
        <v>-84154940</v>
      </c>
    </row>
    <row r="55" spans="2:4" x14ac:dyDescent="0.3">
      <c r="B55" s="56" t="s">
        <v>29</v>
      </c>
      <c r="C55" s="57">
        <v>33435043</v>
      </c>
      <c r="D55" s="9">
        <v>28338853</v>
      </c>
    </row>
    <row r="56" spans="2:4" x14ac:dyDescent="0.3">
      <c r="B56" s="56" t="s">
        <v>102</v>
      </c>
      <c r="C56" s="57">
        <v>7273052</v>
      </c>
      <c r="D56" s="58">
        <v>2470112</v>
      </c>
    </row>
    <row r="57" spans="2:4" x14ac:dyDescent="0.3">
      <c r="B57" s="56" t="s">
        <v>31</v>
      </c>
      <c r="C57" s="57">
        <v>5000000</v>
      </c>
      <c r="D57" s="58">
        <v>4000000</v>
      </c>
    </row>
    <row r="58" spans="2:4" x14ac:dyDescent="0.3">
      <c r="B58" s="56" t="s">
        <v>32</v>
      </c>
      <c r="C58" s="57">
        <v>12600000</v>
      </c>
      <c r="D58" s="58">
        <v>2517804</v>
      </c>
    </row>
    <row r="59" spans="2:4" x14ac:dyDescent="0.3">
      <c r="B59" s="56" t="s">
        <v>33</v>
      </c>
      <c r="C59" s="57">
        <v>43026480</v>
      </c>
      <c r="D59" s="9">
        <v>-3488008</v>
      </c>
    </row>
    <row r="60" spans="2:4" x14ac:dyDescent="0.3">
      <c r="B60" s="56" t="s">
        <v>55</v>
      </c>
      <c r="C60" s="58">
        <v>500000000</v>
      </c>
      <c r="D60" s="9">
        <v>-246788100</v>
      </c>
    </row>
    <row r="61" spans="2:4" x14ac:dyDescent="0.3">
      <c r="B61" s="56" t="s">
        <v>103</v>
      </c>
      <c r="C61" s="58">
        <v>0</v>
      </c>
      <c r="D61" s="58">
        <v>0</v>
      </c>
    </row>
    <row r="62" spans="2:4" x14ac:dyDescent="0.3">
      <c r="B62" s="56" t="s">
        <v>34</v>
      </c>
      <c r="C62" s="57">
        <v>43758158</v>
      </c>
      <c r="D62" s="9">
        <v>-21898158</v>
      </c>
    </row>
    <row r="63" spans="2:4" x14ac:dyDescent="0.3">
      <c r="B63" s="56" t="s">
        <v>57</v>
      </c>
      <c r="C63" s="57">
        <v>1000000</v>
      </c>
      <c r="D63" s="9">
        <v>150692557</v>
      </c>
    </row>
    <row r="64" spans="2:4" x14ac:dyDescent="0.3">
      <c r="B64" s="54" t="s">
        <v>58</v>
      </c>
      <c r="C64" s="55">
        <v>2553625496</v>
      </c>
      <c r="D64" s="8">
        <v>-796097010</v>
      </c>
    </row>
    <row r="65" spans="2:4" x14ac:dyDescent="0.3">
      <c r="B65" s="56" t="s">
        <v>59</v>
      </c>
      <c r="C65" s="57">
        <v>2553625496</v>
      </c>
      <c r="D65" s="9">
        <v>-796097010</v>
      </c>
    </row>
    <row r="66" spans="2:4" x14ac:dyDescent="0.3">
      <c r="B66" s="56" t="s">
        <v>60</v>
      </c>
      <c r="C66" s="58">
        <v>0</v>
      </c>
      <c r="D66" s="58">
        <v>0</v>
      </c>
    </row>
    <row r="67" spans="2:4" x14ac:dyDescent="0.3">
      <c r="B67" s="56" t="s">
        <v>61</v>
      </c>
      <c r="C67" s="58">
        <v>0</v>
      </c>
      <c r="D67" s="58">
        <v>0</v>
      </c>
    </row>
    <row r="68" spans="2:4" x14ac:dyDescent="0.3">
      <c r="B68" s="56" t="s">
        <v>62</v>
      </c>
      <c r="C68" s="58">
        <v>0</v>
      </c>
      <c r="D68" s="58">
        <v>0</v>
      </c>
    </row>
    <row r="69" spans="2:4" x14ac:dyDescent="0.3">
      <c r="B69" s="54" t="s">
        <v>63</v>
      </c>
      <c r="C69" s="59">
        <f>+C70+C71</f>
        <v>0</v>
      </c>
      <c r="D69" s="59">
        <f>+D70+D71</f>
        <v>0</v>
      </c>
    </row>
    <row r="70" spans="2:4" x14ac:dyDescent="0.3">
      <c r="B70" s="56" t="s">
        <v>64</v>
      </c>
      <c r="C70" s="58">
        <v>0</v>
      </c>
      <c r="D70" s="58">
        <v>0</v>
      </c>
    </row>
    <row r="71" spans="2:4" x14ac:dyDescent="0.3">
      <c r="B71" s="56" t="s">
        <v>65</v>
      </c>
      <c r="C71" s="58">
        <v>0</v>
      </c>
      <c r="D71" s="58">
        <v>0</v>
      </c>
    </row>
    <row r="72" spans="2:4" x14ac:dyDescent="0.3">
      <c r="B72" s="54" t="s">
        <v>66</v>
      </c>
      <c r="C72" s="58">
        <v>0</v>
      </c>
      <c r="D72" s="58">
        <v>0</v>
      </c>
    </row>
    <row r="73" spans="2:4" x14ac:dyDescent="0.3">
      <c r="B73" s="56" t="s">
        <v>67</v>
      </c>
      <c r="C73" s="58">
        <v>0</v>
      </c>
      <c r="D73" s="58">
        <v>0</v>
      </c>
    </row>
    <row r="74" spans="2:4" x14ac:dyDescent="0.3">
      <c r="B74" s="56" t="s">
        <v>68</v>
      </c>
      <c r="C74" s="58">
        <v>0</v>
      </c>
      <c r="D74" s="58">
        <v>0</v>
      </c>
    </row>
    <row r="75" spans="2:4" x14ac:dyDescent="0.3">
      <c r="B75" s="56" t="s">
        <v>69</v>
      </c>
      <c r="C75" s="58">
        <v>0</v>
      </c>
      <c r="D75" s="58">
        <v>0</v>
      </c>
    </row>
    <row r="76" spans="2:4" x14ac:dyDescent="0.3">
      <c r="B76" s="51" t="s">
        <v>70</v>
      </c>
      <c r="C76" s="60">
        <v>0</v>
      </c>
      <c r="D76" s="60">
        <v>0</v>
      </c>
    </row>
    <row r="77" spans="2:4" x14ac:dyDescent="0.3">
      <c r="B77" s="54" t="s">
        <v>71</v>
      </c>
      <c r="C77" s="61">
        <f>+C78+C79</f>
        <v>0</v>
      </c>
      <c r="D77" s="58">
        <v>0</v>
      </c>
    </row>
    <row r="78" spans="2:4" x14ac:dyDescent="0.3">
      <c r="B78" s="56" t="s">
        <v>72</v>
      </c>
      <c r="C78" s="62">
        <v>0</v>
      </c>
      <c r="D78" s="58">
        <v>0</v>
      </c>
    </row>
    <row r="79" spans="2:4" x14ac:dyDescent="0.3">
      <c r="B79" s="56" t="s">
        <v>73</v>
      </c>
      <c r="C79" s="62">
        <v>0</v>
      </c>
      <c r="D79" s="58">
        <v>0</v>
      </c>
    </row>
    <row r="80" spans="2:4" x14ac:dyDescent="0.3">
      <c r="B80" s="54" t="s">
        <v>74</v>
      </c>
      <c r="C80" s="61">
        <f>+C81+C82</f>
        <v>0</v>
      </c>
      <c r="D80" s="59">
        <f>+D81+D82</f>
        <v>0</v>
      </c>
    </row>
    <row r="81" spans="2:4" x14ac:dyDescent="0.3">
      <c r="B81" s="56" t="s">
        <v>75</v>
      </c>
      <c r="C81" s="62">
        <v>0</v>
      </c>
      <c r="D81" s="58">
        <v>0</v>
      </c>
    </row>
    <row r="82" spans="2:4" x14ac:dyDescent="0.3">
      <c r="B82" s="56" t="s">
        <v>76</v>
      </c>
      <c r="C82" s="62">
        <v>0</v>
      </c>
      <c r="D82" s="58">
        <v>0</v>
      </c>
    </row>
    <row r="83" spans="2:4" x14ac:dyDescent="0.3">
      <c r="B83" s="54" t="s">
        <v>77</v>
      </c>
      <c r="C83" s="61">
        <f>+C84</f>
        <v>0</v>
      </c>
      <c r="D83" s="59">
        <f>+D84</f>
        <v>0</v>
      </c>
    </row>
    <row r="84" spans="2:4" ht="15" thickBot="1" x14ac:dyDescent="0.35">
      <c r="B84" s="56" t="s">
        <v>78</v>
      </c>
      <c r="C84" s="62">
        <v>0</v>
      </c>
      <c r="D84" s="58">
        <v>0</v>
      </c>
    </row>
    <row r="85" spans="2:4" ht="16.2" thickBot="1" x14ac:dyDescent="0.35">
      <c r="B85" s="16" t="s">
        <v>104</v>
      </c>
      <c r="C85" s="78">
        <f>+C64+C54+C38+C28+C18+C12</f>
        <v>16806736455</v>
      </c>
      <c r="D85" s="78">
        <f>+D64+D54+D38+D28+D18+D12</f>
        <v>-3270709212</v>
      </c>
    </row>
    <row r="90" spans="2:4" ht="15" thickBot="1" x14ac:dyDescent="0.35"/>
    <row r="91" spans="2:4" ht="29.4" thickBot="1" x14ac:dyDescent="0.35">
      <c r="B91" s="72" t="s">
        <v>105</v>
      </c>
    </row>
    <row r="92" spans="2:4" ht="29.4" thickBot="1" x14ac:dyDescent="0.35">
      <c r="B92" s="63" t="s">
        <v>106</v>
      </c>
    </row>
    <row r="93" spans="2:4" ht="72.599999999999994" thickBot="1" x14ac:dyDescent="0.35">
      <c r="B93" s="64" t="s">
        <v>107</v>
      </c>
    </row>
  </sheetData>
  <mergeCells count="7">
    <mergeCell ref="C9:C10"/>
    <mergeCell ref="D9:D10"/>
    <mergeCell ref="B3:D3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USUARIO</cp:lastModifiedBy>
  <cp:lastPrinted>2023-05-03T15:29:26Z</cp:lastPrinted>
  <dcterms:created xsi:type="dcterms:W3CDTF">2018-04-17T18:57:16Z</dcterms:created>
  <dcterms:modified xsi:type="dcterms:W3CDTF">2023-05-09T17:29:10Z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2023-05-09T17:18:04Z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9abebf7b-de0e-4339-b913-ee634e3f331d</vt:lpwstr>
  </property>
  <property fmtid="{D5CDD505-2E9C-101B-9397-08002B2CF9AE}" pid="8" name="MSIP_Label_defa4170-0d19-0005-0004-bc88714345d2_ContentBits">
    <vt:lpwstr>0</vt:lpwstr>
  </property>
</Properties>
</file>