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M96" i="12" l="1"/>
  <c r="N94" i="12"/>
  <c r="N92" i="12"/>
  <c r="N91" i="12"/>
  <c r="N89" i="12"/>
  <c r="N88" i="12"/>
  <c r="M85" i="12"/>
  <c r="N84" i="12"/>
  <c r="N83" i="12"/>
  <c r="N82" i="12"/>
  <c r="N81" i="12"/>
  <c r="N79" i="12"/>
  <c r="N78" i="12"/>
  <c r="N77" i="12"/>
  <c r="N76" i="12"/>
  <c r="N75" i="12"/>
  <c r="N73" i="12"/>
  <c r="N72" i="12"/>
  <c r="N71" i="12"/>
  <c r="N68" i="12"/>
  <c r="N67" i="12"/>
  <c r="N64" i="12"/>
  <c r="N56" i="12"/>
  <c r="N55" i="12"/>
  <c r="N54" i="12"/>
  <c r="N53" i="12"/>
  <c r="N52" i="12"/>
  <c r="N51" i="12"/>
  <c r="N50" i="12"/>
  <c r="N46" i="12"/>
  <c r="N45" i="12"/>
  <c r="N44" i="12"/>
  <c r="N43" i="12"/>
  <c r="N42" i="12"/>
  <c r="N38" i="12"/>
  <c r="N18" i="12"/>
  <c r="N17" i="12"/>
  <c r="L85" i="12" l="1"/>
  <c r="L96" i="12" s="1"/>
  <c r="K85" i="12" l="1"/>
  <c r="K96" i="12" s="1"/>
  <c r="J85" i="12" l="1"/>
  <c r="J96" i="12" s="1"/>
  <c r="I85" i="12" l="1"/>
  <c r="I96" i="12" s="1"/>
  <c r="H85" i="12"/>
  <c r="H96" i="12" l="1"/>
  <c r="G85" i="12" l="1"/>
  <c r="G96" i="12" s="1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49" i="12" l="1"/>
  <c r="N93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<sst xmlns="http://schemas.openxmlformats.org/spreadsheetml/2006/main" count="204" uniqueCount="129">
  <si>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</si>
  <si>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</si>
  <si>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</si>
  <si>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</si>
  <si>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</si>
  <si>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</si>
  <si>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</si>
  <si>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</si>
  <si>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</si>
  <si>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</si>
  <si>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</si>
  <si>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</si>
  <si>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</si>
  <si>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</si>
  <si>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</si>
  <si>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</si>
  <si>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</si>
  <si>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</si>
  <si>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</si>
  <si>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</si>
  <si>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</si>
  <si>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</si>
  <si>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</si>
  <si>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</si>
  <si>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</si>
  <si>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</si>
  <si>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</si>
  <si>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</si>
  <si>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</si>
  <si>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</si>
  <si>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</si>
  <si>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</si>
  <si>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</si>
  <si>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</si>
  <si>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</si>
  <si>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</si>
  <si>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</si>
  <si>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</si>
  <si>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</si>
  <si>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</si>
  <si>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</si>
  <si>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</si>
  <si>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</si>
  <si>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</si>
  <si>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</si>
  <si>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</si>
  <si>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</si>
  <si>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</si>
  <si>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</si>
  <si>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</si>
  <si>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</si>
  <si>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</si>
  <si>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</si>
  <si>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</si>
  <si>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</si>
  <si>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</si>
  <si>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</si>
  <si>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</si>
  <si>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</si>
  <si>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</si>
  <si>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</si>
  <si>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</si>
  <si>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</si>
  <si>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</si>
  <si>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</si>
  <si>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</si>
  <si>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</si>
  <si>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</si>
  <si>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</si>
  <si>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</si>
  <si>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</si>
  <si>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</si>
  <si>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</si>
  <si>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</si>
  <si>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</si>
  <si>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</si>
  <si>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</si>
  <si>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</si>
  <si>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</si>
  <si>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</si>
  <si>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</si>
  <si>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</si>
  <si>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</si>
  <si>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</si>
  <si>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</si>
  <si>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</si>
  <si>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</si>
  <si>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</si>
  <si>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</si>
  <si>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</si>
  <si>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</si>
  <si>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</si>
  <si>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</si>
  <si>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</si>
  <si>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</si>
  <si>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</si>
  <si>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</si>
  <si>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</si>
  <si>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</si>
  <si>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</si>
  <si>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</si>
  <si>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</si>
  <si>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</si>
  <si>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</si>
  <si>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</si>
  <si>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</si>
  <si>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</si>
  <si>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</si>
  <si>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</si>
  <si>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</si>
  <si>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</si>
  <si>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</si>
  <si>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</si>
  <si>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</si>
  <si>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</si>
  <si>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</si>
  <si>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</si>
  <si>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</si>
  <si>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</si>
  <si>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</si>
  <si>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</si>
  <si>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</si>
  <si>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</si>
  <si>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</si>
  <si>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</si>
  <si>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</si>
  <si>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</si>
  <si>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31 de Diciembre 2023</t>
  </si>
  <si>
    <t>Fecha de imputación: desde el 01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</si>
</sst>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A24" sqref="A24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9" width="14.5703125" style="10" bestFit="1" customWidth="1"/>
    <col min="10" max="10" width="16.28515625" style="10" bestFit="1" customWidth="1"/>
    <col min="11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>
        <v>97223489.200000003</v>
      </c>
      <c r="I14" s="21">
        <v>97160410.200000003</v>
      </c>
      <c r="J14" s="21">
        <v>96859734.239999995</v>
      </c>
      <c r="K14" s="21">
        <v>96935251.170000002</v>
      </c>
      <c r="L14" s="21">
        <v>177315100.52000001</v>
      </c>
      <c r="M14" s="21">
        <v>351499399.66000003</v>
      </c>
      <c r="N14" s="21">
        <f>+B14+C14+D14+E14+F14+G14+H14+I14+J14+K14+L14+M14</f>
        <v>1497868058.4700003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>
        <v>91767533.739999995</v>
      </c>
      <c r="I15" s="27">
        <v>91829033.739999995</v>
      </c>
      <c r="J15" s="27">
        <v>91562483.739999995</v>
      </c>
      <c r="K15" s="27">
        <v>91647233.739999995</v>
      </c>
      <c r="L15" s="27">
        <v>172031972.56999999</v>
      </c>
      <c r="M15" s="27">
        <v>92310945.659999996</v>
      </c>
      <c r="N15" s="27">
        <f>SUM(B15:M15)</f>
        <v>1180752211.8400002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>
        <v>4452000</v>
      </c>
      <c r="I16" s="27">
        <v>4327578.5</v>
      </c>
      <c r="J16" s="27">
        <v>4289342.75</v>
      </c>
      <c r="K16" s="27">
        <v>4282377</v>
      </c>
      <c r="L16" s="27">
        <v>4251855.5</v>
      </c>
      <c r="M16" s="27">
        <v>258160319.75</v>
      </c>
      <c r="N16" s="27">
        <f>SUM(B16:M16)</f>
        <v>305004238.25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f>SUM(B17:M17)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f>SUM(B18:M18)</f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>
        <v>1003955.46</v>
      </c>
      <c r="I19" s="27">
        <v>1003797.96</v>
      </c>
      <c r="J19" s="27">
        <v>1007907.75</v>
      </c>
      <c r="K19" s="27">
        <v>1005640.43</v>
      </c>
      <c r="L19" s="27">
        <v>1031272.45</v>
      </c>
      <c r="M19" s="27">
        <v>1028134.25</v>
      </c>
      <c r="N19" s="27">
        <f>SUM(B19:M19)</f>
        <v>12111608.379999999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>
        <v>40830022.229999997</v>
      </c>
      <c r="I20" s="28">
        <v>60595543.710000001</v>
      </c>
      <c r="J20" s="28">
        <v>31226213.66</v>
      </c>
      <c r="K20" s="28">
        <v>26749973.170000002</v>
      </c>
      <c r="L20" s="28">
        <v>70575489.569999993</v>
      </c>
      <c r="M20" s="28">
        <v>185950630.12</v>
      </c>
      <c r="N20" s="28">
        <f>+B20+C20+D20+E20+F20+G20+H20+I20+J20+K20+L20+M20</f>
        <v>627955799.97000003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>
        <v>15996134.66</v>
      </c>
      <c r="I21" s="27">
        <v>7519295.3099999996</v>
      </c>
      <c r="J21" s="27">
        <v>13022372.609999999</v>
      </c>
      <c r="K21" s="27">
        <v>12588328.25</v>
      </c>
      <c r="L21" s="27">
        <v>12303571.32</v>
      </c>
      <c r="M21" s="27">
        <v>18067340.77</v>
      </c>
      <c r="N21" s="27">
        <f t="shared" ref="N21:N29" si="0">SUM(B21:M21)</f>
        <v>138254765.95000002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>
        <v>48498</v>
      </c>
      <c r="I22" s="27">
        <v>0</v>
      </c>
      <c r="J22" s="27">
        <v>17228</v>
      </c>
      <c r="K22" s="27">
        <v>0</v>
      </c>
      <c r="L22" s="27">
        <v>0</v>
      </c>
      <c r="M22" s="27">
        <v>87320</v>
      </c>
      <c r="N22" s="27">
        <f t="shared" si="0"/>
        <v>982650.85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>
        <v>4496431.82</v>
      </c>
      <c r="I23" s="27">
        <v>9122460.75</v>
      </c>
      <c r="J23" s="27">
        <v>9200016.5500000007</v>
      </c>
      <c r="K23" s="27">
        <v>4909563.0999999996</v>
      </c>
      <c r="L23" s="27">
        <v>20014056.760000002</v>
      </c>
      <c r="M23" s="27">
        <v>14176978.199999999</v>
      </c>
      <c r="N23" s="27">
        <f t="shared" si="0"/>
        <v>116962940.54000001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>
        <v>0</v>
      </c>
      <c r="I24" s="27">
        <v>0</v>
      </c>
      <c r="J24" s="27">
        <v>384655.65</v>
      </c>
      <c r="K24" s="27">
        <v>1654890.34</v>
      </c>
      <c r="L24" s="27">
        <v>4604030.4400000004</v>
      </c>
      <c r="M24" s="27">
        <v>455323.04</v>
      </c>
      <c r="N24" s="27">
        <f t="shared" si="0"/>
        <v>12498162.739999998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>
        <v>1591361.04</v>
      </c>
      <c r="I25" s="27">
        <v>786103.77</v>
      </c>
      <c r="J25" s="27">
        <v>4879547.45</v>
      </c>
      <c r="K25" s="27">
        <v>374503.37</v>
      </c>
      <c r="L25" s="27">
        <v>583334.21</v>
      </c>
      <c r="M25" s="27">
        <v>39963490.939999998</v>
      </c>
      <c r="N25" s="27">
        <f t="shared" si="0"/>
        <v>63178601.269999996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>
        <v>5354918.66</v>
      </c>
      <c r="I26" s="27">
        <v>-5325462.66</v>
      </c>
      <c r="J26" s="27">
        <v>150660</v>
      </c>
      <c r="K26" s="27">
        <v>5215835.2</v>
      </c>
      <c r="L26" s="27">
        <v>6267313.7000000002</v>
      </c>
      <c r="M26" s="27">
        <v>6076271.9400000004</v>
      </c>
      <c r="N26" s="27">
        <f t="shared" si="0"/>
        <v>22761560.84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>
        <v>7078969.5800000001</v>
      </c>
      <c r="I27" s="27">
        <v>14327036.83</v>
      </c>
      <c r="J27" s="27">
        <v>3489195.94</v>
      </c>
      <c r="K27" s="27">
        <v>856559.17</v>
      </c>
      <c r="L27" s="27">
        <v>22580837.52</v>
      </c>
      <c r="M27" s="27">
        <v>24972629.879999999</v>
      </c>
      <c r="N27" s="27">
        <f t="shared" si="0"/>
        <v>108164411.66999999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>
        <v>5714890.4699999997</v>
      </c>
      <c r="I28" s="27">
        <v>33177679.84</v>
      </c>
      <c r="J28" s="27">
        <v>82537.460000000006</v>
      </c>
      <c r="K28" s="27">
        <v>1150293.74</v>
      </c>
      <c r="L28" s="27">
        <v>4026197.46</v>
      </c>
      <c r="M28" s="27">
        <v>79753697.069999993</v>
      </c>
      <c r="N28" s="27">
        <f t="shared" si="0"/>
        <v>151599478.79999998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>
        <v>548818</v>
      </c>
      <c r="I29" s="27">
        <v>988429.87</v>
      </c>
      <c r="J29" s="27">
        <v>0</v>
      </c>
      <c r="K29" s="27">
        <v>0</v>
      </c>
      <c r="L29" s="27">
        <v>196148.16</v>
      </c>
      <c r="M29" s="27">
        <v>2397578.2799999998</v>
      </c>
      <c r="N29" s="27">
        <f t="shared" si="0"/>
        <v>13637597.309999999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>
        <v>113747746.06999999</v>
      </c>
      <c r="I30" s="21">
        <v>75276923.950000003</v>
      </c>
      <c r="J30" s="21">
        <v>63335492.259999998</v>
      </c>
      <c r="K30" s="21">
        <v>71440609.459999993</v>
      </c>
      <c r="L30" s="21">
        <v>84625412.950000003</v>
      </c>
      <c r="M30" s="21">
        <v>115452833.37</v>
      </c>
      <c r="N30" s="28">
        <f>+B30+C30+D30+E30+F30+G30+H30+I30+J30+K30+L30+M30</f>
        <v>1151691902.4900002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>
        <v>19966530.16</v>
      </c>
      <c r="I31" s="27">
        <v>13463097.279999999</v>
      </c>
      <c r="J31" s="27">
        <v>15244406.960000001</v>
      </c>
      <c r="K31" s="27">
        <v>12814493.08</v>
      </c>
      <c r="L31" s="27">
        <v>17868995.809999999</v>
      </c>
      <c r="M31" s="27">
        <v>24022638.690000001</v>
      </c>
      <c r="N31" s="27">
        <f t="shared" ref="N31:N37" si="1">SUM(B31:M31)</f>
        <v>183592223.19000003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>
        <v>69998730.599999994</v>
      </c>
      <c r="I32" s="27">
        <v>34238880.280000001</v>
      </c>
      <c r="J32" s="27">
        <v>22322694.84</v>
      </c>
      <c r="K32" s="27">
        <v>35125679.600000001</v>
      </c>
      <c r="L32" s="27">
        <v>37767456.18</v>
      </c>
      <c r="M32" s="27">
        <v>22363160.23</v>
      </c>
      <c r="N32" s="27">
        <f t="shared" si="1"/>
        <v>576023791.66000009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>
        <v>318836</v>
      </c>
      <c r="I33" s="27">
        <v>80021.7</v>
      </c>
      <c r="J33" s="27">
        <v>389577</v>
      </c>
      <c r="K33" s="27">
        <v>0</v>
      </c>
      <c r="L33" s="27">
        <v>62481</v>
      </c>
      <c r="M33" s="27">
        <v>2332511.9</v>
      </c>
      <c r="N33" s="27">
        <f t="shared" si="1"/>
        <v>10608208.02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>
        <v>958455</v>
      </c>
      <c r="I34" s="27">
        <v>508219.64</v>
      </c>
      <c r="J34" s="27">
        <v>0</v>
      </c>
      <c r="K34" s="27">
        <v>0</v>
      </c>
      <c r="L34" s="27">
        <v>384872</v>
      </c>
      <c r="M34" s="27">
        <v>8777313.3000000007</v>
      </c>
      <c r="N34" s="27">
        <f t="shared" si="1"/>
        <v>13426375.699999999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>
        <v>689591.89</v>
      </c>
      <c r="I35" s="27">
        <v>247304.72</v>
      </c>
      <c r="J35" s="27">
        <v>49292.09</v>
      </c>
      <c r="K35" s="27">
        <v>14828.11</v>
      </c>
      <c r="L35" s="27">
        <v>408831.96</v>
      </c>
      <c r="M35" s="27">
        <v>1309295</v>
      </c>
      <c r="N35" s="27">
        <f t="shared" si="1"/>
        <v>4326752.43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>
        <v>10657.46</v>
      </c>
      <c r="I36" s="27">
        <v>670727.24</v>
      </c>
      <c r="J36" s="27">
        <v>384608.26</v>
      </c>
      <c r="K36" s="27">
        <v>36120.449999999997</v>
      </c>
      <c r="L36" s="27">
        <v>728460.98</v>
      </c>
      <c r="M36" s="27">
        <v>599211.24</v>
      </c>
      <c r="N36" s="27">
        <f t="shared" si="1"/>
        <v>6302142.0999999996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>
        <v>18194768.440000001</v>
      </c>
      <c r="I37" s="27">
        <v>20630875.120000001</v>
      </c>
      <c r="J37" s="27">
        <v>17147247.309999999</v>
      </c>
      <c r="K37" s="27">
        <v>19307360.25</v>
      </c>
      <c r="L37" s="27">
        <v>20191204.239999998</v>
      </c>
      <c r="M37" s="27">
        <v>26990534.010000002</v>
      </c>
      <c r="N37" s="27">
        <f t="shared" si="1"/>
        <v>223240425.37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f>SUM(B38:M38)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>
        <v>3610176.52</v>
      </c>
      <c r="I39" s="27">
        <v>5437797.9699999997</v>
      </c>
      <c r="J39" s="27">
        <v>7797665.7999999998</v>
      </c>
      <c r="K39" s="27">
        <v>4142127.97</v>
      </c>
      <c r="L39" s="27">
        <v>7213110.7800000003</v>
      </c>
      <c r="M39" s="27">
        <v>29058169</v>
      </c>
      <c r="N39" s="27">
        <f>SUM(B39:M39)</f>
        <v>138124575.59999999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>
        <v>607867759.99000001</v>
      </c>
      <c r="I40" s="28">
        <v>594928175.41999996</v>
      </c>
      <c r="J40" s="28">
        <v>634734822.60000002</v>
      </c>
      <c r="K40" s="28">
        <v>605844333.17999995</v>
      </c>
      <c r="L40" s="28">
        <v>1219836178.24</v>
      </c>
      <c r="M40" s="28">
        <v>650790010.25999999</v>
      </c>
      <c r="N40" s="28">
        <f>+B40+C40+D40+E40+F40+G40+H40+I40+J40+K40+L40+M40</f>
        <v>7753574841.1100006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>
        <v>594157325.99000001</v>
      </c>
      <c r="I41" s="27">
        <v>594176080.12</v>
      </c>
      <c r="J41" s="27">
        <v>634075010.60000002</v>
      </c>
      <c r="K41" s="27">
        <v>594099936.88</v>
      </c>
      <c r="L41" s="27">
        <v>1219176366.24</v>
      </c>
      <c r="M41" s="27">
        <v>646889511.25999999</v>
      </c>
      <c r="N41" s="27">
        <f>SUM(B41:M41)</f>
        <v>7696783974.0699997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f>SUM(B42:M42)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>SUM(B43:M43)</f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>SUM(B44:M44)</f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>SUM(B45:M45)</f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>SUM(B46:M46)</f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>
        <v>3050622</v>
      </c>
      <c r="I47" s="27">
        <v>92283.3</v>
      </c>
      <c r="J47" s="27">
        <v>0</v>
      </c>
      <c r="K47" s="27">
        <v>1084584.3</v>
      </c>
      <c r="L47" s="27">
        <v>0</v>
      </c>
      <c r="M47" s="27">
        <v>240687</v>
      </c>
      <c r="N47" s="27">
        <f>SUM(B47:M47)</f>
        <v>5873119.04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>
        <v>10659812</v>
      </c>
      <c r="I48" s="27">
        <v>659812</v>
      </c>
      <c r="J48" s="27">
        <v>659812</v>
      </c>
      <c r="K48" s="27">
        <v>10659812</v>
      </c>
      <c r="L48" s="27">
        <v>659812</v>
      </c>
      <c r="M48" s="27">
        <v>3659812</v>
      </c>
      <c r="N48" s="27">
        <f>SUM(B48:M48)</f>
        <v>50917748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f>SUM(B50:M50)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>SUM(B51:M51)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>SUM(B52:M52)</f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>SUM(B53:M53)</f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>SUM(B54:M54)</f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>SUM(B55:M55)</f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>SUM(B56:M56)</f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>
        <v>29891062.280000001</v>
      </c>
      <c r="J57" s="8">
        <v>65118994.780000001</v>
      </c>
      <c r="K57" s="8">
        <v>39446555.420000002</v>
      </c>
      <c r="L57" s="8">
        <v>42269780.439999998</v>
      </c>
      <c r="M57" s="8">
        <v>139433166.49000001</v>
      </c>
      <c r="N57" s="8">
        <f>+C57+B57+D57+E57+F57+G57+H57+I57+J57+K57+L57+M57</f>
        <v>538371240.5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>
        <v>360596.2</v>
      </c>
      <c r="I58" s="27">
        <v>18097770.920000002</v>
      </c>
      <c r="J58" s="27">
        <v>9927729.3499999996</v>
      </c>
      <c r="K58" s="27">
        <v>424055.42</v>
      </c>
      <c r="L58" s="27">
        <v>3402236.18</v>
      </c>
      <c r="M58" s="27">
        <v>33775549.469999999</v>
      </c>
      <c r="N58" s="27">
        <f t="shared" ref="N58:N63" si="2">SUM(B58:M58)</f>
        <v>77018052.49000001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>
        <v>1270452.8999999999</v>
      </c>
      <c r="I59" s="27">
        <v>912540.02</v>
      </c>
      <c r="J59" s="27">
        <v>52964.11</v>
      </c>
      <c r="K59" s="27">
        <v>0</v>
      </c>
      <c r="L59" s="27">
        <v>1481389.7</v>
      </c>
      <c r="M59" s="27">
        <v>6417752.1399999997</v>
      </c>
      <c r="N59" s="27">
        <f t="shared" si="2"/>
        <v>14417209.43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>
        <v>297835.76</v>
      </c>
      <c r="I60" s="27">
        <v>547075.5</v>
      </c>
      <c r="J60" s="27">
        <v>20060</v>
      </c>
      <c r="K60" s="27">
        <v>97881</v>
      </c>
      <c r="L60" s="27">
        <v>311042.09999999998</v>
      </c>
      <c r="M60" s="27">
        <v>10819865</v>
      </c>
      <c r="N60" s="27">
        <f t="shared" si="2"/>
        <v>18151748.619999997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>
        <v>0</v>
      </c>
      <c r="I61" s="27">
        <v>0</v>
      </c>
      <c r="J61" s="27">
        <v>63908.61</v>
      </c>
      <c r="K61" s="27">
        <v>0</v>
      </c>
      <c r="L61" s="27">
        <v>7833524.4000000004</v>
      </c>
      <c r="M61" s="27">
        <v>0</v>
      </c>
      <c r="N61" s="27">
        <f t="shared" si="2"/>
        <v>11037946.58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>
        <v>2791798.72</v>
      </c>
      <c r="I62" s="27">
        <v>4050051.06</v>
      </c>
      <c r="J62" s="27">
        <v>8155060.6900000004</v>
      </c>
      <c r="K62" s="27">
        <v>130654.53</v>
      </c>
      <c r="L62" s="27">
        <v>810433.75</v>
      </c>
      <c r="M62" s="27">
        <v>8235449.6799999997</v>
      </c>
      <c r="N62" s="27">
        <f t="shared" si="2"/>
        <v>29439819.050000001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>
        <v>52200000</v>
      </c>
      <c r="I63" s="27">
        <v>2134114.0699999998</v>
      </c>
      <c r="J63" s="27">
        <v>0</v>
      </c>
      <c r="K63" s="27">
        <v>0</v>
      </c>
      <c r="L63" s="27">
        <v>0</v>
      </c>
      <c r="M63" s="27">
        <v>80163770.739999995</v>
      </c>
      <c r="N63" s="27">
        <f t="shared" si="2"/>
        <v>160560140.90999997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f>SUM(B64:M64)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>
        <v>0</v>
      </c>
      <c r="I65" s="27">
        <v>763372.5</v>
      </c>
      <c r="J65" s="27">
        <v>0</v>
      </c>
      <c r="K65" s="27">
        <v>0</v>
      </c>
      <c r="L65" s="27">
        <v>6180000</v>
      </c>
      <c r="M65" s="27">
        <v>0</v>
      </c>
      <c r="N65" s="27">
        <f>SUM(B65:M65)</f>
        <v>13140271.85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>
        <v>24898256.059999999</v>
      </c>
      <c r="I66" s="27">
        <v>3386138.21</v>
      </c>
      <c r="J66" s="27">
        <v>46899272.020000003</v>
      </c>
      <c r="K66" s="27">
        <v>38793964.469999999</v>
      </c>
      <c r="L66" s="27">
        <v>22251154.309999999</v>
      </c>
      <c r="M66" s="27">
        <v>20779.46</v>
      </c>
      <c r="N66" s="27">
        <f>SUM(B66:M66)</f>
        <v>215787417.56999999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f>SUM(B67:M67)</f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f>SUM(B68:M68)</f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>
        <v>131251867.88</v>
      </c>
      <c r="J69" s="8">
        <v>186294755.87</v>
      </c>
      <c r="K69" s="8">
        <v>3741849.33</v>
      </c>
      <c r="L69" s="8">
        <v>89442678.159999996</v>
      </c>
      <c r="M69" s="8">
        <v>55658317.509999998</v>
      </c>
      <c r="N69" s="8">
        <f>+B69+C69+D69+E69+F69+G69+H69+I69+J69+K69+L69+M69</f>
        <v>1174487774.1800001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>
        <v>55477844.200000003</v>
      </c>
      <c r="I70" s="27">
        <v>131251867.88</v>
      </c>
      <c r="J70" s="27">
        <v>186294755.87</v>
      </c>
      <c r="K70" s="27">
        <v>3741849.33</v>
      </c>
      <c r="L70" s="27">
        <v>89442678.159999996</v>
      </c>
      <c r="M70" s="27">
        <v>55658317.509999998</v>
      </c>
      <c r="N70" s="25">
        <f>SUM(B70:M70)</f>
        <v>1174487774.1800001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5">
        <f>SUM(B71:M71)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5">
        <f>SUM(B72:M72)</f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5">
        <f>SUM(B73:M73)</f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5">
        <f>SUM(B75:M75)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5">
        <f>SUM(B76:M76)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5">
        <f>SUM(B77:M77)</f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5">
        <f>SUM(B78:M78)</f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5">
        <f>SUM(B79:M79)</f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5">
        <f>SUM(B81:M81)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5">
        <f>SUM(B82:M82)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5">
        <f>SUM(B83:M83)</f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5">
        <f>SUM(B84:M84)</f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 t="shared" ref="E85:J85" si="3">+E14+E20+E30+E40+E57+E69</f>
        <v>825909710.73999989</v>
      </c>
      <c r="F85" s="26">
        <f t="shared" si="3"/>
        <v>1016932266.53</v>
      </c>
      <c r="G85" s="26">
        <f t="shared" si="3"/>
        <v>1299492884.0999999</v>
      </c>
      <c r="H85" s="26">
        <f t="shared" si="3"/>
        <v>996965801.33000004</v>
      </c>
      <c r="I85" s="26">
        <f t="shared" si="3"/>
        <v>989103983.43999994</v>
      </c>
      <c r="J85" s="26">
        <f t="shared" si="3"/>
        <v>1077570013.4099998</v>
      </c>
      <c r="K85" s="26">
        <f>+K14+K20+K30+K40+K57+K69</f>
        <v>844158571.73000002</v>
      </c>
      <c r="L85" s="26">
        <f>+L14+L20+L30+L40+L57+L69</f>
        <v>1684064639.8800001</v>
      </c>
      <c r="M85" s="26">
        <f>+M14+M20+M30+M40+M57+M69</f>
        <v>1498784357.4099998</v>
      </c>
      <c r="N85" s="26">
        <f>SUM(B85:M85)</f>
        <v>12743949616.720001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f>SUM(B88:M88)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f>SUM(B89:M89)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5">
        <f>SUM(B91:M91)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f>SUM(B92:M92)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f>SUM(B94:M94)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4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f t="shared" si="4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5">+B85+B95</f>
        <v>681617383.06999993</v>
      </c>
      <c r="C96" s="2">
        <f t="shared" si="5"/>
        <v>756904366.90999997</v>
      </c>
      <c r="D96" s="2">
        <f t="shared" si="5"/>
        <v>1072445638.17</v>
      </c>
      <c r="E96" s="2">
        <f t="shared" ref="E96:J96" si="6">+E85</f>
        <v>825909710.73999989</v>
      </c>
      <c r="F96" s="2">
        <f t="shared" si="6"/>
        <v>1016932266.53</v>
      </c>
      <c r="G96" s="2">
        <f t="shared" si="6"/>
        <v>1299492884.0999999</v>
      </c>
      <c r="H96" s="2">
        <f t="shared" si="6"/>
        <v>996965801.33000004</v>
      </c>
      <c r="I96" s="2">
        <f t="shared" si="6"/>
        <v>989103983.43999994</v>
      </c>
      <c r="J96" s="2">
        <f t="shared" si="6"/>
        <v>1077570013.4099998</v>
      </c>
      <c r="K96" s="2">
        <f>+K85</f>
        <v>844158571.73000002</v>
      </c>
      <c r="L96" s="2">
        <f>+L85</f>
        <v>1684064639.8800001</v>
      </c>
      <c r="M96" s="2">
        <f>+M85</f>
        <v>1498784357.4099998</v>
      </c>
      <c r="N96" s="2">
        <f>+N85+N95</f>
        <v>12743949616.720001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workbookViewId="0">
      <selection activeCell="A77" sqref="A77"/>
    </sheetView>
  </sheetViews>
  <sheetFormatPr baseColWidth="10" defaultColWidth="11.42578125" defaultRowHeight="15" x14ac:dyDescent="0.25"/>
  <cols>
    <col min="1" max="1" width="93.7109375" style="10" bestFit="1" customWidth="1"/>
    <col min="2" max="2" width="17.28515625" style="22" bestFit="1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-2637243748</v>
      </c>
      <c r="D12" s="69"/>
    </row>
    <row r="13" spans="1:14" x14ac:dyDescent="0.25">
      <c r="A13" s="75" t="s">
        <v>3</v>
      </c>
      <c r="B13" s="76">
        <v>4096742550</v>
      </c>
      <c r="C13" s="27">
        <v>-2915332485</v>
      </c>
      <c r="D13" s="69"/>
    </row>
    <row r="14" spans="1:14" x14ac:dyDescent="0.25">
      <c r="A14" s="75" t="s">
        <v>4</v>
      </c>
      <c r="B14" s="76">
        <v>27115695</v>
      </c>
      <c r="C14" s="27">
        <v>280707600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-2618863</v>
      </c>
      <c r="D17" s="69"/>
    </row>
    <row r="18" spans="1:4" x14ac:dyDescent="0.25">
      <c r="A18" s="73" t="s">
        <v>7</v>
      </c>
      <c r="B18" s="74">
        <v>414305019</v>
      </c>
      <c r="C18" s="74">
        <v>284969115</v>
      </c>
      <c r="D18" s="69"/>
    </row>
    <row r="19" spans="1:4" x14ac:dyDescent="0.25">
      <c r="A19" s="75" t="s">
        <v>8</v>
      </c>
      <c r="B19" s="76">
        <v>137682294</v>
      </c>
      <c r="C19" s="77">
        <v>13216229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8486001</v>
      </c>
      <c r="D21" s="69"/>
    </row>
    <row r="22" spans="1:4" x14ac:dyDescent="0.25">
      <c r="A22" s="75" t="s">
        <v>11</v>
      </c>
      <c r="B22" s="76">
        <v>3459220</v>
      </c>
      <c r="C22" s="77">
        <v>12576358</v>
      </c>
      <c r="D22" s="69"/>
    </row>
    <row r="23" spans="1:4" x14ac:dyDescent="0.25">
      <c r="A23" s="75" t="s">
        <v>12</v>
      </c>
      <c r="B23" s="76">
        <v>33721585</v>
      </c>
      <c r="C23" s="76">
        <v>38005212</v>
      </c>
    </row>
    <row r="24" spans="1:4" x14ac:dyDescent="0.25">
      <c r="A24" s="75" t="s">
        <v>13</v>
      </c>
      <c r="B24" s="76">
        <v>13708069</v>
      </c>
      <c r="C24" s="27">
        <v>9410663</v>
      </c>
    </row>
    <row r="25" spans="1:4" x14ac:dyDescent="0.25">
      <c r="A25" s="75" t="s">
        <v>14</v>
      </c>
      <c r="B25" s="76">
        <v>98594302</v>
      </c>
      <c r="C25" s="27">
        <v>14510460</v>
      </c>
    </row>
    <row r="26" spans="1:4" x14ac:dyDescent="0.25">
      <c r="A26" s="75" t="s">
        <v>15</v>
      </c>
      <c r="B26" s="76">
        <v>8062440</v>
      </c>
      <c r="C26" s="76">
        <v>173897302</v>
      </c>
    </row>
    <row r="27" spans="1:4" x14ac:dyDescent="0.25">
      <c r="A27" s="75" t="s">
        <v>40</v>
      </c>
      <c r="B27" s="76">
        <v>1000000</v>
      </c>
      <c r="C27" s="76">
        <v>13766890</v>
      </c>
    </row>
    <row r="28" spans="1:4" x14ac:dyDescent="0.25">
      <c r="A28" s="73" t="s">
        <v>16</v>
      </c>
      <c r="B28" s="74">
        <v>985837821</v>
      </c>
      <c r="C28" s="28">
        <v>213520059.16</v>
      </c>
    </row>
    <row r="29" spans="1:4" x14ac:dyDescent="0.25">
      <c r="A29" s="75" t="s">
        <v>17</v>
      </c>
      <c r="B29" s="76">
        <v>197027556</v>
      </c>
      <c r="C29" s="27">
        <v>15090730</v>
      </c>
    </row>
    <row r="30" spans="1:4" x14ac:dyDescent="0.25">
      <c r="A30" s="75" t="s">
        <v>18</v>
      </c>
      <c r="B30" s="76">
        <v>478119359</v>
      </c>
      <c r="C30" s="27">
        <v>107568577</v>
      </c>
    </row>
    <row r="31" spans="1:4" x14ac:dyDescent="0.25">
      <c r="A31" s="75" t="s">
        <v>19</v>
      </c>
      <c r="B31" s="76">
        <v>5908769</v>
      </c>
      <c r="C31" s="27">
        <v>5591286</v>
      </c>
    </row>
    <row r="32" spans="1:4" x14ac:dyDescent="0.25">
      <c r="A32" s="75" t="s">
        <v>20</v>
      </c>
      <c r="B32" s="76">
        <v>5147040</v>
      </c>
      <c r="C32" s="27">
        <v>8295733.9000000004</v>
      </c>
    </row>
    <row r="33" spans="1:5" x14ac:dyDescent="0.25">
      <c r="A33" s="75" t="s">
        <v>21</v>
      </c>
      <c r="B33" s="76">
        <v>10000000</v>
      </c>
      <c r="C33" s="76">
        <v>-4996028</v>
      </c>
      <c r="E33" s="27"/>
    </row>
    <row r="34" spans="1:5" x14ac:dyDescent="0.25">
      <c r="A34" s="75" t="s">
        <v>22</v>
      </c>
      <c r="B34" s="76">
        <v>11950000</v>
      </c>
      <c r="C34" s="27">
        <v>-3717143</v>
      </c>
    </row>
    <row r="35" spans="1:5" x14ac:dyDescent="0.25">
      <c r="A35" s="75" t="s">
        <v>23</v>
      </c>
      <c r="B35" s="76">
        <v>203795224</v>
      </c>
      <c r="C35" s="27">
        <v>17347414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68339489.260000005</v>
      </c>
    </row>
    <row r="38" spans="1:5" x14ac:dyDescent="0.25">
      <c r="A38" s="73" t="s">
        <v>25</v>
      </c>
      <c r="B38" s="74">
        <v>8068286536</v>
      </c>
      <c r="C38" s="78">
        <v>-302796490.74000001</v>
      </c>
    </row>
    <row r="39" spans="1:5" x14ac:dyDescent="0.25">
      <c r="A39" s="75" t="s">
        <v>26</v>
      </c>
      <c r="B39" s="76">
        <v>8018531045</v>
      </c>
      <c r="C39" s="77">
        <v>-310508490.74000001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-5288000</v>
      </c>
    </row>
    <row r="46" spans="1:5" x14ac:dyDescent="0.25">
      <c r="A46" s="75" t="s">
        <v>46</v>
      </c>
      <c r="B46" s="76">
        <v>37917748</v>
      </c>
      <c r="C46" s="77">
        <v>13000000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-62262820</v>
      </c>
    </row>
    <row r="55" spans="1:3" x14ac:dyDescent="0.25">
      <c r="A55" s="75" t="s">
        <v>29</v>
      </c>
      <c r="B55" s="76">
        <v>33435043</v>
      </c>
      <c r="C55" s="27">
        <v>46654534</v>
      </c>
    </row>
    <row r="56" spans="1:3" x14ac:dyDescent="0.25">
      <c r="A56" s="75" t="s">
        <v>102</v>
      </c>
      <c r="B56" s="76">
        <v>7273052</v>
      </c>
      <c r="C56" s="77">
        <v>8874985</v>
      </c>
    </row>
    <row r="57" spans="1:3" x14ac:dyDescent="0.25">
      <c r="A57" s="75" t="s">
        <v>31</v>
      </c>
      <c r="B57" s="76">
        <v>5000000</v>
      </c>
      <c r="C57" s="77">
        <v>13479280</v>
      </c>
    </row>
    <row r="58" spans="1:3" x14ac:dyDescent="0.25">
      <c r="A58" s="75" t="s">
        <v>32</v>
      </c>
      <c r="B58" s="76">
        <v>12600000</v>
      </c>
      <c r="C58" s="77">
        <v>-585539</v>
      </c>
    </row>
    <row r="59" spans="1:3" x14ac:dyDescent="0.25">
      <c r="A59" s="75" t="s">
        <v>33</v>
      </c>
      <c r="B59" s="76">
        <v>43026480</v>
      </c>
      <c r="C59" s="27">
        <v>-10336343</v>
      </c>
    </row>
    <row r="60" spans="1:3" x14ac:dyDescent="0.25">
      <c r="A60" s="75" t="s">
        <v>55</v>
      </c>
      <c r="B60" s="77">
        <v>500000000</v>
      </c>
      <c r="C60" s="27">
        <v>-337249858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2542982</v>
      </c>
    </row>
    <row r="63" spans="1:3" x14ac:dyDescent="0.25">
      <c r="A63" s="75" t="s">
        <v>57</v>
      </c>
      <c r="B63" s="76">
        <v>1000000</v>
      </c>
      <c r="C63" s="27">
        <v>214357139</v>
      </c>
    </row>
    <row r="64" spans="1:3" x14ac:dyDescent="0.25">
      <c r="A64" s="73" t="s">
        <v>58</v>
      </c>
      <c r="B64" s="74">
        <v>2553625496</v>
      </c>
      <c r="C64" s="28">
        <v>-1363339788.49</v>
      </c>
    </row>
    <row r="65" spans="1:3" x14ac:dyDescent="0.25">
      <c r="A65" s="75" t="s">
        <v>59</v>
      </c>
      <c r="B65" s="76">
        <v>2553625496</v>
      </c>
      <c r="C65" s="27">
        <v>-1363339788.49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-3867153673.0699997</v>
      </c>
    </row>
    <row r="87" spans="1:3" ht="15.75" thickBot="1" x14ac:dyDescent="0.3"/>
    <row r="88" spans="1:3" ht="30.75" thickBot="1" x14ac:dyDescent="0.3">
      <c r="A88" s="114" t="s">
        <v>105</v>
      </c>
    </row>
    <row r="89" spans="1:3" ht="30.75" thickBot="1" x14ac:dyDescent="0.3">
      <c r="A89" s="85" t="s">
        <v>106</v>
      </c>
    </row>
    <row r="90" spans="1:3" ht="60.75" thickBot="1" x14ac:dyDescent="0.3">
      <c r="A90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51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2024-01-02T15:55:39Z</cp:lastPrinted>
  <dcterms:created xsi:type="dcterms:W3CDTF">2018-04-17T18:57:16Z</dcterms:created>
  <dcterms:modified xsi:type="dcterms:W3CDTF">2024-01-02T15:55:44Z</dcterms:modified>
</cp:coreProperties>
</file>