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D:\TRANSPARENCIA MIDE\17.finanzas\A.balance general\2023\"/>
    </mc:Choice>
  </mc:AlternateContent>
  <xr:revisionPtr revIDLastSave="0" documentId="13_ncr:1_{80609D0A-3132-4D8D-8C37-C0EE7443727E}" xr6:coauthVersionLast="47" xr6:coauthVersionMax="47" xr10:uidLastSave="{00000000-0000-0000-0000-000000000000}"/>
  <bookViews>
    <workbookView xWindow="28680" yWindow="-120" windowWidth="21840" windowHeight="13020" activeTab="1" xr2:uid="{00000000-000D-0000-FFFF-FFFF00000000}"/>
  </bookViews>
  <sheets>
    <sheet name="Plantilla Ejecución 2023" sheetId="12" r:id="rId1"/>
    <sheet name="PRESUPUESTO APROBADO 2023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5" i="12" l="1"/>
  <c r="N70" i="12" l="1"/>
  <c r="N69" i="12"/>
  <c r="N66" i="12"/>
  <c r="N65" i="12"/>
  <c r="N63" i="12"/>
  <c r="N62" i="12"/>
  <c r="N61" i="12"/>
  <c r="N60" i="12"/>
  <c r="N59" i="12"/>
  <c r="N58" i="12"/>
  <c r="N57" i="12"/>
  <c r="N48" i="12"/>
  <c r="N47" i="12"/>
  <c r="N41" i="12"/>
  <c r="N40" i="12"/>
  <c r="N39" i="12"/>
  <c r="N37" i="12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6" i="12"/>
  <c r="N15" i="12"/>
  <c r="N14" i="12"/>
  <c r="N17" i="12" l="1"/>
  <c r="N18" i="12"/>
  <c r="N38" i="12"/>
  <c r="N42" i="12"/>
  <c r="N43" i="12"/>
  <c r="N44" i="12"/>
  <c r="N45" i="12"/>
  <c r="N46" i="12"/>
  <c r="N49" i="12"/>
  <c r="N50" i="12"/>
  <c r="N51" i="12"/>
  <c r="N52" i="12"/>
  <c r="N53" i="12"/>
  <c r="N54" i="12"/>
  <c r="N55" i="12"/>
  <c r="N56" i="12"/>
  <c r="N64" i="12"/>
  <c r="N67" i="12"/>
  <c r="N68" i="12"/>
  <c r="N71" i="12"/>
  <c r="N72" i="12"/>
  <c r="N73" i="12"/>
  <c r="N75" i="12"/>
  <c r="N76" i="12"/>
  <c r="N77" i="12"/>
  <c r="N78" i="12"/>
  <c r="N79" i="12"/>
  <c r="N81" i="12"/>
  <c r="N82" i="12"/>
  <c r="N83" i="12"/>
  <c r="N84" i="12"/>
  <c r="N88" i="12"/>
  <c r="N89" i="12"/>
  <c r="N91" i="12"/>
  <c r="N92" i="12"/>
  <c r="N93" i="12"/>
  <c r="N94" i="12"/>
  <c r="C83" i="13" l="1"/>
  <c r="C80" i="13"/>
  <c r="C69" i="13"/>
  <c r="C47" i="13"/>
  <c r="N87" i="12"/>
  <c r="N90" i="12"/>
  <c r="N80" i="12"/>
  <c r="N74" i="12"/>
  <c r="N95" i="12" l="1"/>
  <c r="C85" i="13"/>
  <c r="B83" i="13" l="1"/>
  <c r="B80" i="13"/>
  <c r="B77" i="13"/>
  <c r="B69" i="13"/>
  <c r="B47" i="13"/>
  <c r="B85" i="13" l="1"/>
  <c r="B95" i="12" l="1"/>
  <c r="N85" i="12" l="1"/>
  <c r="N96" i="12" s="1"/>
  <c r="B96" i="12"/>
</calcChain>
</file>

<file path=xl/sharedStrings.xml><?xml version="1.0" encoding="utf-8"?>
<sst xmlns="http://schemas.openxmlformats.org/spreadsheetml/2006/main" count="204" uniqueCount="132">
  <si>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</si>
  <si>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</si>
  <si>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</si>
  <si>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</si>
  <si>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</si>
  <si>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</si>
  <si>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</si>
  <si>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</si>
  <si>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</si>
  <si>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</si>
  <si>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</si>
  <si>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</si>
  <si>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</si>
  <si>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</si>
  <si>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</si>
  <si>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</si>
  <si>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</si>
  <si>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</si>
  <si>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</si>
  <si>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</si>
  <si>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</si>
  <si>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</si>
  <si>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</si>
  <si>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</si>
  <si>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</si>
  <si>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</si>
  <si>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</si>
  <si>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</si>
  <si>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</si>
  <si>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</si>
  <si>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</si>
  <si>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</si>
  <si>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</si>
  <si>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</si>
  <si>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</si>
  <si>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</si>
  <si>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</si>
  <si>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</si>
  <si>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</si>
  <si>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</si>
  <si>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</si>
  <si>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</si>
  <si>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</si>
  <si>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</si>
  <si>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</si>
  <si>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</si>
  <si>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</si>
  <si>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</si>
  <si>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</si>
  <si>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</si>
  <si>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</si>
  <si>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</si>
  <si>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</si>
  <si>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</si>
  <si>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</si>
  <si>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</si>
  <si>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</si>
  <si>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</si>
  <si>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</si>
  <si>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</si>
  <si>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</si>
  <si>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</si>
  <si>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</si>
  <si>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</si>
  <si>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</si>
  <si>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</si>
  <si>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</si>
  <si>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</si>
  <si>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</si>
  <si>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</si>
  <si>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</si>
  <si>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</si>
  <si>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</si>
  <si>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</si>
  <si>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</si>
  <si>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</si>
  <si>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</si>
  <si>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</si>
  <si>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</si>
  <si>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</si>
  <si>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</si>
  <si>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</si>
  <si>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Ejecución de Gastos y Aplicaciones Financieras </t>
  </si>
  <si>
    <t>MINISTERIO DE DEFENSA</t>
  </si>
  <si>
    <t>Autorizado por:</t>
  </si>
  <si>
    <t>2.1.3 - DIETAS Y GASTOS DE REPRESENTACION</t>
  </si>
  <si>
    <t>2.4.6 - SUBVENCIONES</t>
  </si>
  <si>
    <t>2.6.9 - EDIFICIOS, ESTRUCTURAS</t>
  </si>
  <si>
    <t>2.6.10 -TERRENO URBANO</t>
  </si>
  <si>
    <t>2.6.11-OBJETO DE VALOR</t>
  </si>
  <si>
    <t>2.8.3 -COMPRA DE ACCIONES Y PARTICIPACIONES DE CAPITAL</t>
  </si>
  <si>
    <t>2.8.4 -OBLIGACIONES NEGOCIABLES</t>
  </si>
  <si>
    <t>2.8.5 -APORTE DE CAPITAL AL SECTOR PÚBLICO</t>
  </si>
  <si>
    <t>2.9.3 - INTERESES DE LA DEUDA PUBLICA COMERCIAL</t>
  </si>
  <si>
    <t>Revisado por:</t>
  </si>
  <si>
    <t>Preparado por:</t>
  </si>
  <si>
    <t>TOTAL</t>
  </si>
  <si>
    <t>Lic. ANA GLENDYS CONTRERAS RAMOS</t>
  </si>
  <si>
    <t>Lic. ELVIS GARCIA DIAZ,</t>
  </si>
  <si>
    <t>SHEILLA P. HENRIQUEZ PAULINO,</t>
  </si>
  <si>
    <t xml:space="preserve">Presupuesto de Gasto y Aplicaciones financieras </t>
  </si>
  <si>
    <t>DETALLE</t>
  </si>
  <si>
    <t>2.6.2 - MOBILIARIO Y EQUIPO AUDIOVISUAL, RECREATIVO Y EDUCACIONAL</t>
  </si>
  <si>
    <t>2.6.7 - ACTIVOS BIOLÓGICOS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</si>
  <si>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</si>
  <si>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</si>
  <si>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</si>
  <si>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</si>
  <si>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</si>
  <si>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</si>
  <si>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</si>
  <si>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</si>
  <si>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</si>
  <si>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</si>
  <si>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</si>
  <si>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</si>
  <si>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</si>
  <si>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Directora General Financiera, MIDE.</t>
  </si>
  <si>
    <t xml:space="preserve">    Capitán de Corbeta Contador, ARD.</t>
  </si>
  <si>
    <t>Subdirector de Auditoría Interna, MIDE.</t>
  </si>
  <si>
    <t>Subdirectora de Presupuesto, MIDE.</t>
  </si>
  <si>
    <t>1er. Teniente Contadora, ERD.</t>
  </si>
  <si>
    <t>Mayor, ERD.</t>
  </si>
  <si>
    <t>Noviembre</t>
  </si>
  <si>
    <t>Diciembre</t>
  </si>
  <si>
    <t>Año 2023</t>
  </si>
  <si>
    <t xml:space="preserve">Fuente: Sistema Integrado de Gestión Financiera
Periodo: 2023
</t>
  </si>
  <si>
    <t>Fecha de registro: hasta el 31 de Enero 2023</t>
  </si>
  <si>
    <t>Fecha de imputación: desde el 01 de Enero del 2023</t>
  </si>
  <si>
    <r>
      <rPr>
        <b/>
        <sz val="10"/>
        <color theme="1"/>
        <rFont val="Calibri"/>
        <family val="2"/>
        <scheme val="minor"/>
      </rPr>
      <t>Presupuesto aprobado:</t>
    </r>
    <r>
      <rPr>
        <sz val="10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</si>
  <si>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0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</si>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</sst>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109">
    <xf numFmtId="0" fontId="0" fillId="0" borderId="0" xfId="0"/>
    <xf numFmtId="43" fontId="0" fillId="0" borderId="0" xfId="1" applyFont="1" applyBorder="1" applyAlignment="1">
      <alignment vertical="center" wrapText="1"/>
    </xf>
    <xf numFmtId="43" fontId="1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" fillId="0" borderId="0" xfId="0" applyNumberFormat="1" applyFont="1" applyAlignment="1">
      <alignment vertical="center" wrapText="1"/>
    </xf>
    <xf numFmtId="2" fontId="0" fillId="0" borderId="0" xfId="1" applyNumberFormat="1" applyFont="1"/>
    <xf numFmtId="2" fontId="1" fillId="2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4" fontId="1" fillId="0" borderId="0" xfId="0" applyNumberFormat="1" applyFont="1"/>
    <xf numFmtId="4" fontId="0" fillId="0" borderId="0" xfId="0" applyNumberFormat="1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" fontId="1" fillId="4" borderId="0" xfId="0" applyNumberFormat="1" applyFont="1" applyFill="1"/>
    <xf numFmtId="43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12" fillId="0" borderId="0" xfId="1" applyFont="1"/>
    <xf numFmtId="0" fontId="2" fillId="0" borderId="0" xfId="0" applyFont="1" applyAlignment="1">
      <alignment horizontal="center" vertical="center" wrapText="1"/>
    </xf>
    <xf numFmtId="43" fontId="1" fillId="0" borderId="0" xfId="1" applyFont="1" applyFill="1" applyBorder="1" applyAlignment="1">
      <alignment horizontal="center" vertical="center" wrapText="1"/>
    </xf>
    <xf numFmtId="0" fontId="11" fillId="0" borderId="0" xfId="3" applyFont="1" applyAlignment="1"/>
    <xf numFmtId="0" fontId="8" fillId="0" borderId="0" xfId="3" applyFont="1">
      <alignment wrapText="1"/>
    </xf>
    <xf numFmtId="0" fontId="8" fillId="0" borderId="0" xfId="0" applyFont="1"/>
    <xf numFmtId="0" fontId="12" fillId="0" borderId="0" xfId="3" applyFont="1">
      <alignment wrapText="1"/>
    </xf>
    <xf numFmtId="43" fontId="1" fillId="0" borderId="0" xfId="1" applyFont="1" applyFill="1" applyBorder="1" applyAlignment="1">
      <alignment horizontal="left" vertical="center" wrapText="1"/>
    </xf>
    <xf numFmtId="43" fontId="1" fillId="0" borderId="0" xfId="1" applyFont="1" applyFill="1" applyBorder="1" applyAlignment="1">
      <alignment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horizontal="center" vertical="center" wrapText="1"/>
    </xf>
    <xf numFmtId="0" fontId="13" fillId="0" borderId="0" xfId="0" applyFont="1"/>
    <xf numFmtId="0" fontId="12" fillId="0" borderId="0" xfId="0" applyFont="1"/>
    <xf numFmtId="0" fontId="14" fillId="0" borderId="0" xfId="0" applyFont="1"/>
    <xf numFmtId="0" fontId="13" fillId="0" borderId="0" xfId="3" applyFont="1" applyAlignment="1"/>
    <xf numFmtId="0" fontId="15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top" wrapText="1" readingOrder="1"/>
    </xf>
    <xf numFmtId="0" fontId="18" fillId="0" borderId="0" xfId="0" applyFont="1" applyAlignment="1">
      <alignment horizontal="center" vertical="top" wrapText="1" readingOrder="1"/>
    </xf>
    <xf numFmtId="0" fontId="0" fillId="5" borderId="0" xfId="0" applyFill="1"/>
    <xf numFmtId="0" fontId="1" fillId="0" borderId="4" xfId="0" applyFont="1" applyBorder="1" applyAlignment="1">
      <alignment wrapText="1"/>
    </xf>
    <xf numFmtId="43" fontId="19" fillId="0" borderId="0" xfId="1" applyFont="1" applyAlignment="1">
      <alignment horizontal="right"/>
    </xf>
    <xf numFmtId="43" fontId="7" fillId="0" borderId="0" xfId="0" applyNumberFormat="1" applyFont="1"/>
    <xf numFmtId="43" fontId="20" fillId="0" borderId="0" xfId="1" applyFont="1" applyAlignment="1">
      <alignment horizontal="right"/>
    </xf>
    <xf numFmtId="0" fontId="9" fillId="0" borderId="0" xfId="3" applyFont="1" applyAlignment="1">
      <alignment horizontal="center" wrapText="1"/>
    </xf>
    <xf numFmtId="0" fontId="10" fillId="0" borderId="0" xfId="3" applyFont="1" applyAlignment="1">
      <alignment horizontal="center"/>
    </xf>
    <xf numFmtId="0" fontId="12" fillId="0" borderId="0" xfId="3" applyFont="1" applyAlignment="1">
      <alignment horizontal="center" wrapText="1"/>
    </xf>
    <xf numFmtId="0" fontId="5" fillId="0" borderId="0" xfId="3" applyFont="1" applyAlignment="1">
      <alignment horizontal="center" wrapText="1"/>
    </xf>
    <xf numFmtId="0" fontId="0" fillId="0" borderId="4" xfId="0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17" fillId="0" borderId="0" xfId="0" applyFont="1"/>
    <xf numFmtId="0" fontId="12" fillId="0" borderId="4" xfId="0" applyFont="1" applyBorder="1" applyAlignment="1">
      <alignment vertical="center" wrapText="1"/>
    </xf>
    <xf numFmtId="0" fontId="13" fillId="0" borderId="4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23" fillId="3" borderId="0" xfId="0" applyFont="1" applyFill="1" applyAlignment="1">
      <alignment vertical="center" wrapText="1"/>
    </xf>
    <xf numFmtId="0" fontId="23" fillId="0" borderId="1" xfId="0" applyFont="1" applyBorder="1" applyAlignment="1">
      <alignment horizontal="left"/>
    </xf>
    <xf numFmtId="43" fontId="23" fillId="0" borderId="1" xfId="1" applyFont="1" applyBorder="1"/>
    <xf numFmtId="165" fontId="23" fillId="0" borderId="1" xfId="0" applyNumberFormat="1" applyFont="1" applyBorder="1"/>
    <xf numFmtId="0" fontId="23" fillId="0" borderId="0" xfId="0" applyFont="1" applyAlignment="1">
      <alignment horizontal="left" indent="1"/>
    </xf>
    <xf numFmtId="43" fontId="23" fillId="0" borderId="0" xfId="1" applyFont="1" applyFill="1"/>
    <xf numFmtId="0" fontId="24" fillId="0" borderId="0" xfId="0" applyFont="1" applyAlignment="1">
      <alignment horizontal="left" indent="2"/>
    </xf>
    <xf numFmtId="43" fontId="24" fillId="0" borderId="0" xfId="1" applyFont="1" applyFill="1"/>
    <xf numFmtId="4" fontId="24" fillId="0" borderId="0" xfId="0" applyNumberFormat="1" applyFont="1"/>
    <xf numFmtId="39" fontId="24" fillId="0" borderId="0" xfId="1" applyNumberFormat="1" applyFont="1" applyFill="1"/>
    <xf numFmtId="39" fontId="24" fillId="0" borderId="0" xfId="1" applyNumberFormat="1" applyFont="1" applyFill="1" applyAlignment="1">
      <alignment horizontal="right"/>
    </xf>
    <xf numFmtId="4" fontId="23" fillId="0" borderId="0" xfId="0" applyNumberFormat="1" applyFont="1"/>
    <xf numFmtId="39" fontId="23" fillId="0" borderId="0" xfId="1" applyNumberFormat="1" applyFont="1" applyFill="1"/>
    <xf numFmtId="39" fontId="23" fillId="0" borderId="1" xfId="1" applyNumberFormat="1" applyFont="1" applyFill="1" applyBorder="1"/>
    <xf numFmtId="39" fontId="23" fillId="0" borderId="0" xfId="1" applyNumberFormat="1" applyFont="1"/>
    <xf numFmtId="39" fontId="24" fillId="0" borderId="0" xfId="1" applyNumberFormat="1" applyFont="1"/>
    <xf numFmtId="43" fontId="23" fillId="3" borderId="4" xfId="1" applyFont="1" applyFill="1" applyBorder="1" applyAlignment="1">
      <alignment vertical="center" wrapText="1"/>
    </xf>
    <xf numFmtId="0" fontId="21" fillId="0" borderId="0" xfId="3" applyFont="1" applyAlignment="1">
      <alignment horizontal="center" wrapText="1"/>
    </xf>
    <xf numFmtId="0" fontId="17" fillId="0" borderId="0" xfId="3" applyFont="1" applyAlignment="1">
      <alignment horizontal="center" wrapText="1"/>
    </xf>
    <xf numFmtId="0" fontId="22" fillId="0" borderId="0" xfId="3" applyFont="1" applyAlignment="1">
      <alignment horizontal="center"/>
    </xf>
    <xf numFmtId="0" fontId="5" fillId="0" borderId="0" xfId="3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3" applyFont="1" applyAlignment="1">
      <alignment horizontal="center"/>
    </xf>
    <xf numFmtId="0" fontId="12" fillId="0" borderId="0" xfId="0" applyFont="1" applyAlignment="1">
      <alignment horizontal="center"/>
    </xf>
    <xf numFmtId="0" fontId="23" fillId="3" borderId="5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 readingOrder="1"/>
    </xf>
    <xf numFmtId="0" fontId="15" fillId="0" borderId="0" xfId="0" applyFont="1" applyAlignment="1">
      <alignment horizontal="center" vertical="center" wrapText="1" readingOrder="1"/>
    </xf>
    <xf numFmtId="0" fontId="16" fillId="0" borderId="3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17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center" vertical="top" wrapText="1" readingOrder="1"/>
    </xf>
    <xf numFmtId="0" fontId="18" fillId="0" borderId="0" xfId="0" applyFont="1" applyAlignment="1">
      <alignment horizontal="center" vertical="top" wrapText="1" readingOrder="1"/>
    </xf>
  </cellXfs>
  <cellStyles count="4">
    <cellStyle name="Millares" xfId="1" builtinId="3"/>
    <cellStyle name="Normal" xfId="0" builtinId="0"/>
    <cellStyle name="Normal_D2006 2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249998</xdr:colOff>
      <xdr:row>5</xdr:row>
      <xdr:rowOff>0</xdr:rowOff>
    </xdr:from>
    <xdr:to>
      <xdr:col>24</xdr:col>
      <xdr:colOff>360405</xdr:colOff>
      <xdr:row>7</xdr:row>
      <xdr:rowOff>171622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794548" y="0"/>
          <a:ext cx="900982" cy="64787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5</xdr:row>
      <xdr:rowOff>9697</xdr:rowOff>
    </xdr:from>
    <xdr:to>
      <xdr:col>0</xdr:col>
      <xdr:colOff>1414731</xdr:colOff>
      <xdr:row>8</xdr:row>
      <xdr:rowOff>10847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14865" y="9697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4</xdr:row>
      <xdr:rowOff>133350</xdr:rowOff>
    </xdr:from>
    <xdr:to>
      <xdr:col>0</xdr:col>
      <xdr:colOff>1917700</xdr:colOff>
      <xdr:row>8</xdr:row>
      <xdr:rowOff>60081</xdr:rowOff>
    </xdr:to>
    <xdr:pic>
      <xdr:nvPicPr>
        <xdr:cNvPr id="7" name="Picture 4" descr="Logo SEF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95350"/>
          <a:ext cx="1917700" cy="7935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819150</xdr:colOff>
      <xdr:row>5</xdr:row>
      <xdr:rowOff>9525</xdr:rowOff>
    </xdr:from>
    <xdr:to>
      <xdr:col>13</xdr:col>
      <xdr:colOff>793750</xdr:colOff>
      <xdr:row>8</xdr:row>
      <xdr:rowOff>126756</xdr:rowOff>
    </xdr:to>
    <xdr:pic>
      <xdr:nvPicPr>
        <xdr:cNvPr id="9" name="Picture 4" descr="Logo SEF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30400" y="962025"/>
          <a:ext cx="1917700" cy="7935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781051</xdr:colOff>
      <xdr:row>2</xdr:row>
      <xdr:rowOff>142875</xdr:rowOff>
    </xdr:from>
    <xdr:to>
      <xdr:col>3</xdr:col>
      <xdr:colOff>19050</xdr:colOff>
      <xdr:row>5</xdr:row>
      <xdr:rowOff>9525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86276" y="523875"/>
          <a:ext cx="13430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0</xdr:colOff>
      <xdr:row>2</xdr:row>
      <xdr:rowOff>161925</xdr:rowOff>
    </xdr:from>
    <xdr:to>
      <xdr:col>0</xdr:col>
      <xdr:colOff>1504949</xdr:colOff>
      <xdr:row>5</xdr:row>
      <xdr:rowOff>28575</xdr:rowOff>
    </xdr:to>
    <xdr:sp macro="" textlink="">
      <xdr:nvSpPr>
        <xdr:cNvPr id="3" name="CuadroTexto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390650" y="5429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2</xdr:row>
      <xdr:rowOff>123826</xdr:rowOff>
    </xdr:from>
    <xdr:to>
      <xdr:col>0</xdr:col>
      <xdr:colOff>1619250</xdr:colOff>
      <xdr:row>5</xdr:row>
      <xdr:rowOff>1</xdr:rowOff>
    </xdr:to>
    <xdr:pic>
      <xdr:nvPicPr>
        <xdr:cNvPr id="4" name="Picture 4" descr="Logo SEF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0" y="504826"/>
          <a:ext cx="18097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657224</xdr:colOff>
      <xdr:row>2</xdr:row>
      <xdr:rowOff>152400</xdr:rowOff>
    </xdr:from>
    <xdr:to>
      <xdr:col>2</xdr:col>
      <xdr:colOff>923925</xdr:colOff>
      <xdr:row>4</xdr:row>
      <xdr:rowOff>180975</xdr:rowOff>
    </xdr:to>
    <xdr:pic>
      <xdr:nvPicPr>
        <xdr:cNvPr id="5" name="Picture 4" descr="Logo SEF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62449" y="533400"/>
          <a:ext cx="1438276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AL114"/>
  <sheetViews>
    <sheetView showGridLines="0" topLeftCell="A84" zoomScale="55" zoomScaleNormal="55" workbookViewId="0">
      <selection activeCell="F109" sqref="F109"/>
    </sheetView>
  </sheetViews>
  <sheetFormatPr baseColWidth="10" defaultColWidth="11.44140625" defaultRowHeight="14.4" x14ac:dyDescent="0.3"/>
  <cols>
    <col min="1" max="1" width="86.5546875" bestFit="1" customWidth="1"/>
    <col min="2" max="2" width="16.88671875" customWidth="1"/>
    <col min="3" max="3" width="11.44140625" customWidth="1"/>
    <col min="4" max="5" width="10.5546875" customWidth="1"/>
    <col min="6" max="6" width="11.109375" customWidth="1"/>
    <col min="7" max="7" width="9.33203125" customWidth="1"/>
    <col min="8" max="8" width="12" customWidth="1"/>
    <col min="9" max="9" width="11" customWidth="1"/>
    <col min="10" max="10" width="12.6640625" customWidth="1"/>
    <col min="11" max="11" width="11.5546875" customWidth="1"/>
    <col min="12" max="12" width="13.109375" customWidth="1"/>
    <col min="13" max="13" width="13.33203125" customWidth="1"/>
    <col min="14" max="14" width="21.33203125" bestFit="1" customWidth="1"/>
    <col min="15" max="15" width="16" bestFit="1" customWidth="1"/>
    <col min="16" max="16" width="16" customWidth="1"/>
    <col min="17" max="17" width="16.33203125" customWidth="1"/>
    <col min="18" max="18" width="16" customWidth="1"/>
    <col min="19" max="19" width="16.5546875" customWidth="1"/>
    <col min="20" max="21" width="15.6640625" customWidth="1"/>
    <col min="22" max="22" width="18.5546875" customWidth="1"/>
    <col min="23" max="23" width="19.6640625" customWidth="1"/>
    <col min="24" max="24" width="16.88671875" customWidth="1"/>
    <col min="25" max="25" width="15.5546875" customWidth="1"/>
    <col min="27" max="27" width="96.6640625" bestFit="1" customWidth="1"/>
    <col min="29" max="36" width="6" bestFit="1" customWidth="1"/>
    <col min="37" max="38" width="7" bestFit="1" customWidth="1"/>
  </cols>
  <sheetData>
    <row r="6" spans="1:38" ht="18" x14ac:dyDescent="0.3">
      <c r="A6" s="91" t="s">
        <v>83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38" ht="18" x14ac:dyDescent="0.3">
      <c r="A7" s="91">
        <v>2023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</row>
    <row r="8" spans="1:38" ht="15.6" x14ac:dyDescent="0.3">
      <c r="A8" s="92" t="s">
        <v>82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</row>
    <row r="9" spans="1:38" x14ac:dyDescent="0.3">
      <c r="A9" s="93" t="s">
        <v>36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</row>
    <row r="10" spans="1:38" ht="18" x14ac:dyDescent="0.3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7"/>
      <c r="U10" s="27"/>
      <c r="V10" s="27"/>
      <c r="W10" s="27"/>
      <c r="X10" s="27"/>
      <c r="Y10" s="27"/>
      <c r="AA10" s="14"/>
    </row>
    <row r="11" spans="1:38" ht="18" x14ac:dyDescent="0.3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7"/>
      <c r="U11" s="27"/>
      <c r="V11" s="27"/>
      <c r="W11" s="27"/>
      <c r="X11" s="27"/>
      <c r="Y11" s="27"/>
      <c r="AA11" s="14"/>
    </row>
    <row r="12" spans="1:38" ht="15.6" x14ac:dyDescent="0.3">
      <c r="A12" s="17" t="s">
        <v>0</v>
      </c>
      <c r="B12" s="18" t="s">
        <v>81</v>
      </c>
      <c r="C12" s="18" t="s">
        <v>108</v>
      </c>
      <c r="D12" s="18" t="s">
        <v>109</v>
      </c>
      <c r="E12" s="18" t="s">
        <v>110</v>
      </c>
      <c r="F12" s="18" t="s">
        <v>111</v>
      </c>
      <c r="G12" s="18" t="s">
        <v>112</v>
      </c>
      <c r="H12" s="18" t="s">
        <v>113</v>
      </c>
      <c r="I12" s="18" t="s">
        <v>114</v>
      </c>
      <c r="J12" s="18" t="s">
        <v>115</v>
      </c>
      <c r="K12" s="18" t="s">
        <v>116</v>
      </c>
      <c r="L12" s="18" t="s">
        <v>123</v>
      </c>
      <c r="M12" s="18" t="s">
        <v>124</v>
      </c>
      <c r="N12" s="18" t="s">
        <v>96</v>
      </c>
      <c r="O12" s="18"/>
      <c r="P12" s="18"/>
      <c r="Q12" s="18"/>
      <c r="R12" s="18"/>
      <c r="S12" s="18"/>
      <c r="T12" s="18"/>
      <c r="U12" s="18"/>
      <c r="W12" s="33"/>
      <c r="X12" s="33"/>
      <c r="Y12" s="33"/>
      <c r="AK12" s="23"/>
      <c r="AL12" s="23"/>
    </row>
    <row r="13" spans="1:38" ht="12.75" customHeight="1" x14ac:dyDescent="0.3">
      <c r="A13" s="10" t="s">
        <v>1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W13" s="39"/>
      <c r="X13" s="39"/>
      <c r="Y13" s="39"/>
      <c r="AC13" s="21"/>
      <c r="AD13" s="21"/>
      <c r="AE13" s="21"/>
      <c r="AF13" s="21"/>
      <c r="AG13" s="21"/>
      <c r="AH13" s="21"/>
      <c r="AI13" s="21"/>
      <c r="AJ13" s="21"/>
      <c r="AK13" s="21"/>
      <c r="AL13" s="21"/>
    </row>
    <row r="14" spans="1:38" ht="24" customHeight="1" x14ac:dyDescent="0.3">
      <c r="A14" s="12" t="s">
        <v>2</v>
      </c>
      <c r="B14" s="20">
        <v>95980151.810000002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>
        <f>+B14+C14+D14+E14+F14+G14+H14+I14+J14+K14+L14+M14</f>
        <v>95980151.810000002</v>
      </c>
      <c r="O14" s="20"/>
      <c r="P14" s="20"/>
      <c r="Q14" s="20"/>
      <c r="R14" s="20"/>
      <c r="S14" s="20"/>
      <c r="T14" s="20"/>
      <c r="U14" s="20"/>
      <c r="W14" s="40"/>
      <c r="X14" s="40"/>
      <c r="Y14" s="40"/>
      <c r="AC14" s="22"/>
    </row>
    <row r="15" spans="1:38" x14ac:dyDescent="0.3">
      <c r="A15" s="13" t="s">
        <v>3</v>
      </c>
      <c r="B15" s="9">
        <v>91040642.659999996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>
        <f>SUM(B15:M15)</f>
        <v>91040642.659999996</v>
      </c>
      <c r="O15" s="9"/>
      <c r="P15" s="9"/>
      <c r="Q15" s="9"/>
      <c r="R15" s="9"/>
      <c r="S15" s="9"/>
      <c r="T15" s="21"/>
      <c r="U15" s="21"/>
      <c r="W15" s="9"/>
      <c r="X15" s="9"/>
      <c r="Y15" s="9"/>
    </row>
    <row r="16" spans="1:38" x14ac:dyDescent="0.3">
      <c r="A16" s="13" t="s">
        <v>4</v>
      </c>
      <c r="B16" s="9">
        <v>3976532.5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>
        <f>SUM(B16:M16)</f>
        <v>3976532.5</v>
      </c>
      <c r="O16" s="9"/>
      <c r="P16" s="9"/>
      <c r="Q16" s="9"/>
      <c r="R16" s="9"/>
      <c r="S16" s="9"/>
      <c r="T16" s="9"/>
      <c r="U16" s="9"/>
      <c r="W16" s="9"/>
      <c r="X16" s="9"/>
      <c r="Y16" s="9"/>
    </row>
    <row r="17" spans="1:25" x14ac:dyDescent="0.3">
      <c r="A17" s="13" t="s">
        <v>85</v>
      </c>
      <c r="B17" s="9">
        <v>0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 t="shared" ref="N17:N18" si="0">SUM(B17:J17)</f>
        <v>0</v>
      </c>
      <c r="O17" s="9"/>
      <c r="P17" s="9"/>
      <c r="Q17" s="9"/>
      <c r="R17" s="9"/>
      <c r="S17" s="9"/>
      <c r="T17" s="9"/>
      <c r="U17" s="9"/>
      <c r="W17" s="9"/>
      <c r="X17" s="9"/>
      <c r="Y17" s="9"/>
    </row>
    <row r="18" spans="1:25" ht="15.75" customHeight="1" x14ac:dyDescent="0.3">
      <c r="A18" s="13" t="s">
        <v>5</v>
      </c>
      <c r="B18" s="9">
        <v>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>
        <f t="shared" si="0"/>
        <v>0</v>
      </c>
      <c r="O18" s="9"/>
      <c r="P18" s="9"/>
      <c r="Q18" s="9"/>
      <c r="R18" s="9"/>
      <c r="S18" s="9"/>
      <c r="T18" s="9"/>
      <c r="U18" s="9"/>
      <c r="W18" s="9"/>
      <c r="X18" s="9"/>
      <c r="Y18" s="9"/>
    </row>
    <row r="19" spans="1:25" ht="18" customHeight="1" x14ac:dyDescent="0.3">
      <c r="A19" s="13" t="s">
        <v>6</v>
      </c>
      <c r="B19" s="9">
        <v>962976.65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>
        <f>SUM(B19:M19)</f>
        <v>962976.65</v>
      </c>
      <c r="O19" s="9"/>
      <c r="P19" s="9"/>
      <c r="Q19" s="9"/>
      <c r="R19" s="9"/>
      <c r="S19" s="9"/>
      <c r="T19" s="9"/>
      <c r="U19" s="9"/>
      <c r="W19" s="9"/>
      <c r="X19" s="9"/>
      <c r="Y19" s="9"/>
    </row>
    <row r="20" spans="1:25" ht="21" customHeight="1" x14ac:dyDescent="0.3">
      <c r="A20" s="12" t="s">
        <v>7</v>
      </c>
      <c r="B20" s="8">
        <v>23119109.510000002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>
        <f>+B20+C20+D20+E20+F20+G20+H20+I20+J20+K20+L20+M20</f>
        <v>23119109.510000002</v>
      </c>
      <c r="O20" s="8"/>
      <c r="P20" s="8"/>
      <c r="Q20" s="8"/>
      <c r="R20" s="8"/>
      <c r="S20" s="8"/>
      <c r="T20" s="8"/>
      <c r="U20" s="8"/>
      <c r="W20" s="8"/>
      <c r="X20" s="8"/>
      <c r="Y20" s="8"/>
    </row>
    <row r="21" spans="1:25" ht="15.75" customHeight="1" x14ac:dyDescent="0.3">
      <c r="A21" s="13" t="s">
        <v>8</v>
      </c>
      <c r="B21" s="9">
        <v>10770032.029999999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>
        <f t="shared" ref="N21:N29" si="1">SUM(B21:M21)</f>
        <v>10770032.029999999</v>
      </c>
      <c r="O21" s="9"/>
      <c r="P21" s="9"/>
      <c r="Q21" s="9"/>
      <c r="R21" s="9"/>
      <c r="S21" s="9"/>
      <c r="T21" s="9"/>
      <c r="U21" s="9"/>
      <c r="W21" s="9"/>
      <c r="X21" s="9"/>
      <c r="Y21" s="9"/>
    </row>
    <row r="22" spans="1:25" x14ac:dyDescent="0.3">
      <c r="A22" s="13" t="s">
        <v>9</v>
      </c>
      <c r="B22" s="9">
        <v>0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f t="shared" si="1"/>
        <v>0</v>
      </c>
      <c r="O22" s="9"/>
      <c r="P22" s="9"/>
      <c r="Q22" s="9"/>
      <c r="R22" s="9"/>
      <c r="S22" s="9"/>
      <c r="T22" s="9"/>
      <c r="U22" s="9"/>
      <c r="W22" s="9"/>
      <c r="X22" s="9"/>
      <c r="Y22" s="9"/>
    </row>
    <row r="23" spans="1:25" x14ac:dyDescent="0.3">
      <c r="A23" s="13" t="s">
        <v>10</v>
      </c>
      <c r="B23" s="9">
        <v>5182709.83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f t="shared" si="1"/>
        <v>5182709.83</v>
      </c>
      <c r="O23" s="9"/>
      <c r="P23" s="9"/>
      <c r="Q23" s="9"/>
      <c r="R23" s="9"/>
      <c r="S23" s="9"/>
      <c r="T23" s="9"/>
      <c r="U23" s="9"/>
      <c r="W23" s="9"/>
      <c r="X23" s="9"/>
      <c r="Y23" s="9"/>
    </row>
    <row r="24" spans="1:25" ht="18" customHeight="1" x14ac:dyDescent="0.3">
      <c r="A24" s="13" t="s">
        <v>11</v>
      </c>
      <c r="B24" s="9">
        <v>0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>
        <f t="shared" si="1"/>
        <v>0</v>
      </c>
      <c r="O24" s="9"/>
      <c r="P24" s="9"/>
      <c r="Q24" s="9"/>
      <c r="R24" s="9"/>
      <c r="S24" s="9"/>
      <c r="T24" s="9"/>
      <c r="U24" s="9"/>
      <c r="W24" s="9"/>
      <c r="X24" s="9"/>
      <c r="Y24" s="9"/>
    </row>
    <row r="25" spans="1:25" x14ac:dyDescent="0.3">
      <c r="A25" s="13" t="s">
        <v>12</v>
      </c>
      <c r="B25" s="9">
        <v>420489.22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>
        <f t="shared" si="1"/>
        <v>420489.22</v>
      </c>
      <c r="O25" s="9"/>
      <c r="P25" s="9"/>
      <c r="Q25" s="9"/>
      <c r="R25" s="9"/>
      <c r="S25" s="9"/>
      <c r="T25" s="9"/>
      <c r="U25" s="9"/>
      <c r="W25" s="9"/>
      <c r="X25" s="9"/>
      <c r="Y25" s="9"/>
    </row>
    <row r="26" spans="1:25" ht="19.5" customHeight="1" x14ac:dyDescent="0.3">
      <c r="A26" s="13" t="s">
        <v>13</v>
      </c>
      <c r="B26" s="9">
        <v>4805693.07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>
        <f t="shared" si="1"/>
        <v>4805693.07</v>
      </c>
      <c r="O26" s="9"/>
      <c r="P26" s="9"/>
      <c r="Q26" s="9"/>
      <c r="R26" s="9"/>
      <c r="S26" s="9"/>
      <c r="T26" s="9"/>
      <c r="U26" s="9"/>
      <c r="W26" s="9"/>
      <c r="X26" s="9"/>
      <c r="Y26" s="9"/>
    </row>
    <row r="27" spans="1:25" ht="42.75" customHeight="1" x14ac:dyDescent="0.3">
      <c r="A27" s="13" t="s">
        <v>14</v>
      </c>
      <c r="B27" s="9">
        <v>1855815.36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>
        <f t="shared" si="1"/>
        <v>1855815.36</v>
      </c>
      <c r="O27" s="9"/>
      <c r="P27" s="9"/>
      <c r="Q27" s="9"/>
      <c r="R27" s="9"/>
      <c r="S27" s="9"/>
      <c r="T27" s="9"/>
      <c r="U27" s="9"/>
      <c r="W27" s="9"/>
      <c r="X27" s="9"/>
      <c r="Y27" s="9"/>
    </row>
    <row r="28" spans="1:25" x14ac:dyDescent="0.3">
      <c r="A28" s="13" t="s">
        <v>15</v>
      </c>
      <c r="B28" s="9">
        <v>84370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>
        <f t="shared" si="1"/>
        <v>84370</v>
      </c>
      <c r="O28" s="9"/>
      <c r="P28" s="9"/>
      <c r="Q28" s="9"/>
      <c r="R28" s="9"/>
      <c r="S28" s="9"/>
      <c r="T28" s="9"/>
      <c r="U28" s="9"/>
      <c r="W28" s="9"/>
      <c r="X28" s="9"/>
      <c r="Y28" s="9"/>
    </row>
    <row r="29" spans="1:25" ht="20.25" customHeight="1" x14ac:dyDescent="0.3">
      <c r="A29" s="13" t="s">
        <v>40</v>
      </c>
      <c r="B29" s="9">
        <v>0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>
        <f t="shared" si="1"/>
        <v>0</v>
      </c>
      <c r="O29" s="9"/>
      <c r="P29" s="9"/>
      <c r="Q29" s="9"/>
      <c r="R29" s="9"/>
      <c r="S29" s="9"/>
      <c r="T29" s="9"/>
      <c r="U29" s="9"/>
      <c r="X29" s="9"/>
      <c r="Y29" s="9"/>
    </row>
    <row r="30" spans="1:25" ht="15.75" customHeight="1" x14ac:dyDescent="0.3">
      <c r="A30" s="12" t="s">
        <v>16</v>
      </c>
      <c r="B30" s="20">
        <v>11631980.060000001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8">
        <f>+B30+C30+D30+E30+F30+G30+H30+I30+J30+K30+L30+M30</f>
        <v>11631980.060000001</v>
      </c>
      <c r="O30" s="8"/>
      <c r="P30" s="8"/>
      <c r="Q30" s="8"/>
      <c r="R30" s="8"/>
      <c r="S30" s="8"/>
      <c r="T30" s="8"/>
      <c r="U30" s="8"/>
      <c r="W30" s="8"/>
      <c r="X30" s="8"/>
      <c r="Y30" s="8"/>
    </row>
    <row r="31" spans="1:25" ht="23.25" customHeight="1" x14ac:dyDescent="0.3">
      <c r="A31" s="13" t="s">
        <v>17</v>
      </c>
      <c r="B31" s="9">
        <v>11631980.060000001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>
        <f t="shared" ref="N31:N37" si="2">SUM(B31:M31)</f>
        <v>11631980.060000001</v>
      </c>
      <c r="O31" s="9"/>
      <c r="P31" s="9"/>
      <c r="Q31" s="9"/>
      <c r="R31" s="9"/>
      <c r="S31" s="9"/>
      <c r="T31" s="9"/>
      <c r="U31" s="9"/>
      <c r="W31" s="9"/>
      <c r="X31" s="9"/>
      <c r="Y31" s="9"/>
    </row>
    <row r="32" spans="1:25" ht="18" customHeight="1" x14ac:dyDescent="0.3">
      <c r="A32" s="13" t="s">
        <v>18</v>
      </c>
      <c r="B32" s="9">
        <v>0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>
        <f t="shared" si="2"/>
        <v>0</v>
      </c>
      <c r="O32" s="9"/>
      <c r="P32" s="9"/>
      <c r="Q32" s="9"/>
      <c r="R32" s="9"/>
      <c r="S32" s="9"/>
      <c r="T32" s="9"/>
      <c r="U32" s="9"/>
      <c r="W32" s="9"/>
      <c r="X32" s="9"/>
      <c r="Y32" s="9"/>
    </row>
    <row r="33" spans="1:25" x14ac:dyDescent="0.3">
      <c r="A33" s="13" t="s">
        <v>19</v>
      </c>
      <c r="B33" s="9">
        <v>0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>
        <f t="shared" si="2"/>
        <v>0</v>
      </c>
      <c r="O33" s="9"/>
      <c r="P33" s="9"/>
      <c r="Q33" s="9"/>
      <c r="R33" s="9"/>
      <c r="S33" s="9"/>
      <c r="T33" s="9"/>
      <c r="U33" s="9"/>
      <c r="W33" s="9"/>
      <c r="X33" s="9"/>
      <c r="Y33" s="9"/>
    </row>
    <row r="34" spans="1:25" ht="21" customHeight="1" x14ac:dyDescent="0.3">
      <c r="A34" s="13" t="s">
        <v>20</v>
      </c>
      <c r="B34" s="9">
        <v>0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>
        <f t="shared" si="2"/>
        <v>0</v>
      </c>
      <c r="O34" s="9"/>
      <c r="P34" s="9"/>
      <c r="Q34" s="9"/>
      <c r="R34" s="9"/>
      <c r="S34" s="9"/>
      <c r="T34" s="9"/>
      <c r="U34" s="9"/>
      <c r="W34" s="9"/>
      <c r="X34" s="9"/>
      <c r="Y34" s="9"/>
    </row>
    <row r="35" spans="1:25" x14ac:dyDescent="0.3">
      <c r="A35" s="13" t="s">
        <v>21</v>
      </c>
      <c r="B35" s="9">
        <v>0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>
        <f t="shared" si="2"/>
        <v>0</v>
      </c>
      <c r="O35" s="9"/>
      <c r="P35" s="9"/>
      <c r="Q35" s="9"/>
      <c r="R35" s="9"/>
      <c r="S35" s="9"/>
      <c r="T35" s="9"/>
      <c r="U35" s="9"/>
      <c r="W35" s="9"/>
      <c r="X35" s="9"/>
      <c r="Y35" s="9"/>
    </row>
    <row r="36" spans="1:25" x14ac:dyDescent="0.3">
      <c r="A36" s="13" t="s">
        <v>22</v>
      </c>
      <c r="B36" s="9">
        <v>0</v>
      </c>
      <c r="C36" s="9"/>
      <c r="D36" s="21"/>
      <c r="E36" s="21"/>
      <c r="F36" s="21"/>
      <c r="G36" s="21"/>
      <c r="H36" s="9"/>
      <c r="I36" s="9"/>
      <c r="J36" s="9"/>
      <c r="K36" s="9"/>
      <c r="L36" s="9"/>
      <c r="M36" s="9"/>
      <c r="N36" s="9">
        <f t="shared" si="2"/>
        <v>0</v>
      </c>
      <c r="O36" s="9"/>
      <c r="P36" s="9"/>
      <c r="Q36" s="9"/>
      <c r="R36" s="9"/>
      <c r="S36" s="9"/>
      <c r="T36" s="9"/>
      <c r="U36" s="9"/>
      <c r="W36" s="9"/>
      <c r="X36" s="9"/>
      <c r="Y36" s="9"/>
    </row>
    <row r="37" spans="1:25" x14ac:dyDescent="0.3">
      <c r="A37" s="13" t="s">
        <v>23</v>
      </c>
      <c r="B37" s="9">
        <v>3952591.58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>
        <f t="shared" si="2"/>
        <v>3952591.58</v>
      </c>
      <c r="O37" s="9"/>
      <c r="P37" s="9"/>
      <c r="Q37" s="9"/>
      <c r="R37" s="9"/>
      <c r="S37" s="9"/>
      <c r="T37" s="9"/>
      <c r="U37" s="9"/>
      <c r="W37" s="9"/>
      <c r="X37" s="9"/>
      <c r="Y37" s="9"/>
    </row>
    <row r="38" spans="1:25" x14ac:dyDescent="0.3">
      <c r="A38" s="13" t="s">
        <v>41</v>
      </c>
      <c r="B38" s="9">
        <v>0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>
        <f t="shared" ref="N38" si="3">SUM(B38:K38)</f>
        <v>0</v>
      </c>
      <c r="O38" s="9"/>
      <c r="P38" s="9"/>
      <c r="Q38" s="9"/>
      <c r="R38" s="9"/>
      <c r="S38" s="9"/>
      <c r="T38" s="9"/>
      <c r="U38" s="9"/>
      <c r="W38" s="9"/>
      <c r="X38" s="9"/>
      <c r="Y38" s="9"/>
    </row>
    <row r="39" spans="1:25" ht="21" customHeight="1" x14ac:dyDescent="0.3">
      <c r="A39" s="13" t="s">
        <v>24</v>
      </c>
      <c r="B39" s="9">
        <v>0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>
        <f>SUM(B39:M39)</f>
        <v>0</v>
      </c>
      <c r="O39" s="9"/>
      <c r="P39" s="9"/>
      <c r="Q39" s="9"/>
      <c r="R39" s="9"/>
      <c r="S39" s="9"/>
      <c r="T39" s="9"/>
      <c r="U39" s="9"/>
      <c r="W39" s="9"/>
      <c r="X39" s="9"/>
      <c r="Y39" s="9"/>
    </row>
    <row r="40" spans="1:25" ht="24" customHeight="1" x14ac:dyDescent="0.3">
      <c r="A40" s="12" t="s">
        <v>25</v>
      </c>
      <c r="B40" s="8">
        <v>549704775.69000006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>
        <f>+B40+C40+D40+E40+F40+G40+H40+I40+J40+K40+L40+M40</f>
        <v>549704775.69000006</v>
      </c>
      <c r="O40" s="8"/>
      <c r="P40" s="8"/>
      <c r="Q40" s="8"/>
      <c r="R40" s="8"/>
      <c r="S40" s="8"/>
      <c r="T40" s="8"/>
      <c r="U40" s="8"/>
      <c r="W40" s="8"/>
      <c r="X40" s="25"/>
      <c r="Y40" s="8"/>
    </row>
    <row r="41" spans="1:25" x14ac:dyDescent="0.3">
      <c r="A41" s="13" t="s">
        <v>26</v>
      </c>
      <c r="B41" s="9">
        <v>541646141.25999999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>
        <f>SUM(B41:M41)</f>
        <v>541646141.25999999</v>
      </c>
      <c r="O41" s="9"/>
      <c r="P41" s="9"/>
      <c r="Q41" s="9"/>
      <c r="R41" s="9"/>
      <c r="S41" s="9"/>
      <c r="T41" s="9"/>
      <c r="U41" s="9"/>
      <c r="W41" s="9"/>
      <c r="X41" s="9"/>
      <c r="Y41" s="9"/>
    </row>
    <row r="42" spans="1:25" x14ac:dyDescent="0.3">
      <c r="A42" s="13" t="s">
        <v>42</v>
      </c>
      <c r="B42" s="9">
        <v>0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>
        <f t="shared" ref="N42:N46" si="4">SUM(B42:J42)</f>
        <v>0</v>
      </c>
      <c r="O42" s="9"/>
      <c r="P42" s="9"/>
      <c r="Q42" s="9"/>
      <c r="R42" s="9"/>
      <c r="S42" s="9"/>
      <c r="T42" s="9"/>
      <c r="U42" s="9"/>
      <c r="W42" s="9"/>
      <c r="X42" s="9"/>
      <c r="Y42" s="9"/>
    </row>
    <row r="43" spans="1:25" x14ac:dyDescent="0.3">
      <c r="A43" s="13" t="s">
        <v>43</v>
      </c>
      <c r="B43" s="9">
        <v>0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>
        <f t="shared" si="4"/>
        <v>0</v>
      </c>
      <c r="O43" s="9"/>
      <c r="P43" s="9"/>
      <c r="Q43" s="9"/>
      <c r="R43" s="9"/>
      <c r="S43" s="9"/>
      <c r="T43" s="9"/>
      <c r="U43" s="9"/>
      <c r="W43" s="9"/>
      <c r="X43" s="9"/>
      <c r="Y43" s="9"/>
    </row>
    <row r="44" spans="1:25" x14ac:dyDescent="0.3">
      <c r="A44" s="13" t="s">
        <v>44</v>
      </c>
      <c r="B44" s="9">
        <v>0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>
        <f t="shared" si="4"/>
        <v>0</v>
      </c>
      <c r="O44" s="9"/>
      <c r="P44" s="9"/>
      <c r="Q44" s="9"/>
      <c r="R44" s="9"/>
      <c r="S44" s="9"/>
      <c r="T44" s="9"/>
      <c r="U44" s="9"/>
      <c r="W44" s="9"/>
      <c r="X44" s="9"/>
      <c r="Y44" s="9"/>
    </row>
    <row r="45" spans="1:25" x14ac:dyDescent="0.3">
      <c r="A45" s="13" t="s">
        <v>45</v>
      </c>
      <c r="B45" s="9">
        <v>0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>
        <f t="shared" si="4"/>
        <v>0</v>
      </c>
      <c r="O45" s="9"/>
      <c r="P45" s="9"/>
      <c r="Q45" s="9"/>
      <c r="R45" s="9"/>
      <c r="S45" s="9"/>
      <c r="T45" s="9"/>
      <c r="U45" s="9"/>
      <c r="W45" s="9"/>
      <c r="X45" s="9"/>
      <c r="Y45" s="9"/>
    </row>
    <row r="46" spans="1:25" ht="19.5" customHeight="1" x14ac:dyDescent="0.3">
      <c r="A46" s="13" t="s">
        <v>86</v>
      </c>
      <c r="B46" s="9">
        <v>0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>
        <f t="shared" si="4"/>
        <v>0</v>
      </c>
      <c r="O46" s="9"/>
      <c r="P46" s="9"/>
      <c r="Q46" s="9"/>
      <c r="R46" s="9"/>
      <c r="S46" s="9"/>
      <c r="T46" s="9"/>
      <c r="U46" s="9"/>
      <c r="W46" s="9"/>
      <c r="X46" s="9"/>
      <c r="Y46" s="9"/>
    </row>
    <row r="47" spans="1:25" x14ac:dyDescent="0.3">
      <c r="A47" s="13" t="s">
        <v>27</v>
      </c>
      <c r="B47" s="9">
        <v>558634.43000000005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>
        <f>SUM(B47:M47)</f>
        <v>558634.43000000005</v>
      </c>
      <c r="O47" s="9"/>
      <c r="P47" s="9"/>
      <c r="Q47" s="9"/>
      <c r="R47" s="9"/>
      <c r="S47" s="9"/>
      <c r="T47" s="21"/>
      <c r="U47" s="9"/>
      <c r="W47" s="9"/>
      <c r="X47" s="9"/>
      <c r="Y47" s="9"/>
    </row>
    <row r="48" spans="1:25" x14ac:dyDescent="0.3">
      <c r="A48" s="13" t="s">
        <v>46</v>
      </c>
      <c r="B48" s="9">
        <v>7500000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>
        <f>SUM(B48:M48)</f>
        <v>7500000</v>
      </c>
      <c r="O48" s="9"/>
      <c r="P48" s="9"/>
      <c r="Q48" s="9"/>
      <c r="R48" s="9"/>
      <c r="S48" s="1"/>
      <c r="T48" s="1"/>
      <c r="U48" s="9"/>
      <c r="W48" s="1"/>
      <c r="X48" s="9"/>
      <c r="Y48" s="9"/>
    </row>
    <row r="49" spans="1:25" x14ac:dyDescent="0.3">
      <c r="A49" s="12" t="s">
        <v>47</v>
      </c>
      <c r="B49" s="8">
        <v>0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>
        <f>+C49+B49+D49+E49+F49+G49+H49+I49+J49</f>
        <v>0</v>
      </c>
      <c r="O49" s="8"/>
      <c r="P49" s="4"/>
      <c r="Q49" s="8"/>
      <c r="R49" s="8"/>
      <c r="S49" s="8"/>
      <c r="T49" s="8"/>
      <c r="U49" s="8"/>
      <c r="W49" s="9"/>
      <c r="X49" s="9"/>
    </row>
    <row r="50" spans="1:25" x14ac:dyDescent="0.3">
      <c r="A50" s="13" t="s">
        <v>48</v>
      </c>
      <c r="B50" s="9">
        <v>0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>
        <f>SUM(B50:J50)</f>
        <v>0</v>
      </c>
      <c r="O50" s="5"/>
      <c r="P50" s="5"/>
      <c r="Q50" s="5"/>
      <c r="R50" s="9"/>
      <c r="S50" s="9"/>
      <c r="T50" s="9"/>
      <c r="U50" s="9"/>
      <c r="W50" s="9"/>
      <c r="X50" s="9"/>
      <c r="Y50" s="9"/>
    </row>
    <row r="51" spans="1:25" x14ac:dyDescent="0.3">
      <c r="A51" s="13" t="s">
        <v>49</v>
      </c>
      <c r="B51" s="9">
        <v>0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>
        <f t="shared" ref="N51:N56" si="5">SUM(B51:J51)</f>
        <v>0</v>
      </c>
      <c r="O51" s="5"/>
      <c r="P51" s="5"/>
      <c r="Q51" s="5"/>
      <c r="R51" s="9"/>
      <c r="S51" s="9"/>
      <c r="T51" s="9"/>
      <c r="U51" s="9"/>
      <c r="W51" s="9"/>
      <c r="X51" s="9"/>
      <c r="Y51" s="9"/>
    </row>
    <row r="52" spans="1:25" x14ac:dyDescent="0.3">
      <c r="A52" s="13" t="s">
        <v>50</v>
      </c>
      <c r="B52" s="9">
        <v>0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>
        <f t="shared" si="5"/>
        <v>0</v>
      </c>
      <c r="O52" s="5"/>
      <c r="P52" s="5"/>
      <c r="Q52" s="5"/>
      <c r="R52" s="9"/>
      <c r="S52" s="9"/>
      <c r="T52" s="9"/>
      <c r="U52" s="9"/>
      <c r="W52" s="9"/>
      <c r="X52" s="9"/>
      <c r="Y52" s="9"/>
    </row>
    <row r="53" spans="1:25" x14ac:dyDescent="0.3">
      <c r="A53" s="13" t="s">
        <v>51</v>
      </c>
      <c r="B53" s="9">
        <v>0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>
        <f t="shared" si="5"/>
        <v>0</v>
      </c>
      <c r="O53" s="5"/>
      <c r="P53" s="5"/>
      <c r="Q53" s="5"/>
      <c r="R53" s="9"/>
      <c r="S53" s="9"/>
      <c r="T53" s="9"/>
      <c r="U53" s="9"/>
      <c r="W53" s="9"/>
      <c r="X53" s="9"/>
      <c r="Y53" s="9"/>
    </row>
    <row r="54" spans="1:25" x14ac:dyDescent="0.3">
      <c r="A54" s="13" t="s">
        <v>52</v>
      </c>
      <c r="B54" s="9">
        <v>0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>
        <f t="shared" si="5"/>
        <v>0</v>
      </c>
      <c r="O54" s="5"/>
      <c r="P54" s="5"/>
      <c r="Q54" s="5"/>
      <c r="R54" s="9"/>
      <c r="S54" s="9"/>
      <c r="T54" s="9"/>
      <c r="U54" s="9"/>
      <c r="W54" s="9"/>
      <c r="X54" s="9"/>
      <c r="Y54" s="9"/>
    </row>
    <row r="55" spans="1:25" x14ac:dyDescent="0.3">
      <c r="A55" s="13" t="s">
        <v>53</v>
      </c>
      <c r="B55" s="9">
        <v>0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>
        <f t="shared" si="5"/>
        <v>0</v>
      </c>
      <c r="O55" s="5"/>
      <c r="P55" s="5"/>
      <c r="Q55" s="5"/>
      <c r="R55" s="9"/>
      <c r="S55" s="9"/>
      <c r="T55" s="9"/>
      <c r="U55" s="9"/>
      <c r="W55" s="9"/>
      <c r="X55" s="9"/>
      <c r="Y55" s="9"/>
    </row>
    <row r="56" spans="1:25" x14ac:dyDescent="0.3">
      <c r="A56" s="13" t="s">
        <v>54</v>
      </c>
      <c r="B56" s="9">
        <v>0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>
        <f t="shared" si="5"/>
        <v>0</v>
      </c>
      <c r="O56" s="5"/>
      <c r="P56" s="5"/>
      <c r="Q56" s="5"/>
      <c r="R56" s="9"/>
      <c r="S56" s="9"/>
      <c r="T56" s="9"/>
      <c r="U56" s="9"/>
      <c r="W56" s="9"/>
      <c r="X56" s="9"/>
      <c r="Y56" s="9"/>
    </row>
    <row r="57" spans="1:25" ht="19.5" customHeight="1" x14ac:dyDescent="0.3">
      <c r="A57" s="12" t="s">
        <v>28</v>
      </c>
      <c r="B57" s="8">
        <v>1181366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>
        <f>+C57+B57+D57+E57+F57+G57+H57+I57+J57+K57+L57+M57</f>
        <v>1181366</v>
      </c>
      <c r="O57" s="20"/>
      <c r="P57" s="20"/>
      <c r="Q57" s="20"/>
      <c r="R57" s="20"/>
      <c r="S57" s="20"/>
      <c r="T57" s="20"/>
      <c r="U57" s="20"/>
      <c r="W57" s="8"/>
      <c r="X57" s="8"/>
      <c r="Y57" s="8"/>
    </row>
    <row r="58" spans="1:25" ht="19.5" customHeight="1" x14ac:dyDescent="0.3">
      <c r="A58" s="13" t="s">
        <v>29</v>
      </c>
      <c r="B58" s="9">
        <v>0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>
        <f t="shared" ref="N58:N63" si="6">SUM(B58:M58)</f>
        <v>0</v>
      </c>
      <c r="O58" s="9"/>
      <c r="P58" s="9"/>
      <c r="Q58" s="9"/>
      <c r="R58" s="9"/>
      <c r="S58" s="9"/>
      <c r="T58" s="9"/>
      <c r="U58" s="9"/>
      <c r="W58" s="9"/>
      <c r="X58" s="9"/>
      <c r="Y58" s="9"/>
    </row>
    <row r="59" spans="1:25" x14ac:dyDescent="0.3">
      <c r="A59" s="13" t="s">
        <v>30</v>
      </c>
      <c r="B59" s="9">
        <v>0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>
        <f t="shared" si="6"/>
        <v>0</v>
      </c>
      <c r="O59" s="9"/>
      <c r="P59" s="9"/>
      <c r="Q59" s="9"/>
      <c r="R59" s="9"/>
      <c r="S59" s="9"/>
      <c r="T59" s="21"/>
      <c r="U59" s="21"/>
      <c r="W59" s="9"/>
      <c r="X59" s="9"/>
      <c r="Y59" s="9"/>
    </row>
    <row r="60" spans="1:25" x14ac:dyDescent="0.3">
      <c r="A60" s="13" t="s">
        <v>31</v>
      </c>
      <c r="B60" s="9">
        <v>0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>
        <f t="shared" si="6"/>
        <v>0</v>
      </c>
      <c r="O60" s="9"/>
      <c r="P60" s="9"/>
      <c r="Q60" s="9"/>
      <c r="R60" s="9"/>
      <c r="S60" s="9"/>
      <c r="T60" s="9"/>
      <c r="U60" s="9"/>
      <c r="W60" s="9"/>
      <c r="X60" s="9"/>
    </row>
    <row r="61" spans="1:25" x14ac:dyDescent="0.3">
      <c r="A61" s="13" t="s">
        <v>32</v>
      </c>
      <c r="B61" s="9">
        <v>0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>
        <f t="shared" si="6"/>
        <v>0</v>
      </c>
      <c r="O61" s="9"/>
      <c r="P61" s="9"/>
      <c r="Q61" s="9"/>
      <c r="R61" s="9"/>
      <c r="S61" s="9"/>
      <c r="T61" s="9"/>
      <c r="U61" s="9"/>
      <c r="W61" s="9"/>
      <c r="X61" s="9"/>
      <c r="Y61" s="9"/>
    </row>
    <row r="62" spans="1:25" ht="32.25" customHeight="1" x14ac:dyDescent="0.3">
      <c r="A62" s="13" t="s">
        <v>33</v>
      </c>
      <c r="B62" s="9">
        <v>0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>
        <f t="shared" si="6"/>
        <v>0</v>
      </c>
      <c r="O62" s="9"/>
      <c r="P62" s="9"/>
      <c r="Q62" s="9"/>
      <c r="R62" s="9"/>
      <c r="S62" s="9"/>
      <c r="T62" s="9"/>
      <c r="U62" s="9"/>
      <c r="W62" s="9"/>
      <c r="X62" s="9"/>
      <c r="Y62" s="9"/>
    </row>
    <row r="63" spans="1:25" ht="21" customHeight="1" x14ac:dyDescent="0.3">
      <c r="A63" s="13" t="s">
        <v>55</v>
      </c>
      <c r="B63" s="9">
        <v>0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>
        <f t="shared" si="6"/>
        <v>0</v>
      </c>
      <c r="O63" s="9"/>
      <c r="P63" s="9"/>
      <c r="Q63" s="9"/>
      <c r="R63" s="9"/>
      <c r="S63" s="9"/>
      <c r="T63" s="9"/>
      <c r="U63" s="9"/>
      <c r="W63" s="9"/>
      <c r="X63" s="9"/>
      <c r="Y63" s="9"/>
    </row>
    <row r="64" spans="1:25" ht="16.5" customHeight="1" x14ac:dyDescent="0.3">
      <c r="A64" s="13" t="s">
        <v>56</v>
      </c>
      <c r="B64" s="9">
        <v>0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>
        <f t="shared" ref="N64:N68" si="7">SUM(B64:J64)</f>
        <v>0</v>
      </c>
      <c r="O64" s="9"/>
      <c r="P64" s="9"/>
      <c r="Q64" s="9"/>
      <c r="R64" s="9"/>
      <c r="S64" s="9"/>
      <c r="T64" s="9"/>
      <c r="U64" s="9"/>
      <c r="W64" s="9"/>
      <c r="X64" s="9"/>
    </row>
    <row r="65" spans="1:27" ht="17.25" customHeight="1" x14ac:dyDescent="0.3">
      <c r="A65" s="13" t="s">
        <v>34</v>
      </c>
      <c r="B65" s="9">
        <v>0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>
        <f>SUM(B65:M65)</f>
        <v>0</v>
      </c>
      <c r="O65" s="9"/>
      <c r="P65" s="9"/>
      <c r="Q65" s="9"/>
      <c r="R65" s="9"/>
      <c r="S65" s="9"/>
      <c r="T65" s="9"/>
      <c r="U65" s="9"/>
      <c r="W65" s="9"/>
      <c r="X65" s="9"/>
      <c r="Y65" s="9"/>
    </row>
    <row r="66" spans="1:27" ht="17.25" customHeight="1" x14ac:dyDescent="0.3">
      <c r="A66" s="13" t="s">
        <v>87</v>
      </c>
      <c r="B66" s="9">
        <v>1181366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>
        <f>SUM(B66:M66)</f>
        <v>1181366</v>
      </c>
      <c r="O66" s="9"/>
      <c r="P66" s="9"/>
      <c r="Q66" s="9"/>
      <c r="R66" s="9"/>
      <c r="S66" s="9"/>
      <c r="T66" s="9"/>
      <c r="U66" s="9"/>
      <c r="W66" s="9"/>
      <c r="X66" s="9"/>
      <c r="Y66" s="9"/>
    </row>
    <row r="67" spans="1:27" x14ac:dyDescent="0.3">
      <c r="A67" s="13" t="s">
        <v>88</v>
      </c>
      <c r="B67" s="9">
        <v>0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>
        <f t="shared" si="7"/>
        <v>0</v>
      </c>
      <c r="O67" s="9"/>
      <c r="P67" s="9"/>
      <c r="Q67" s="9"/>
      <c r="R67" s="9"/>
      <c r="S67" s="9"/>
      <c r="T67" s="9"/>
      <c r="U67" s="9"/>
      <c r="W67" s="9"/>
      <c r="X67" s="9"/>
      <c r="Y67" s="9"/>
    </row>
    <row r="68" spans="1:27" ht="16.5" customHeight="1" x14ac:dyDescent="0.3">
      <c r="A68" s="13" t="s">
        <v>89</v>
      </c>
      <c r="B68" s="9">
        <v>0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>
        <f t="shared" si="7"/>
        <v>0</v>
      </c>
      <c r="O68" s="9"/>
      <c r="P68" s="9"/>
      <c r="Q68" s="9"/>
      <c r="R68" s="9"/>
      <c r="S68" s="9"/>
      <c r="T68" s="9"/>
      <c r="U68" s="9"/>
      <c r="W68" s="9"/>
      <c r="X68" s="9"/>
      <c r="Y68" s="9"/>
    </row>
    <row r="69" spans="1:27" ht="17.25" customHeight="1" x14ac:dyDescent="0.3">
      <c r="A69" s="12" t="s">
        <v>58</v>
      </c>
      <c r="B69" s="8">
        <v>0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>
        <f>+B69+C69+D69+E69+F69+G69+H69+I69+J69+K69+L69+M69</f>
        <v>0</v>
      </c>
      <c r="O69" s="8"/>
      <c r="P69" s="8"/>
      <c r="Q69" s="8"/>
      <c r="R69" s="8"/>
      <c r="S69" s="8"/>
      <c r="T69" s="8"/>
      <c r="U69" s="8"/>
      <c r="W69" s="8"/>
      <c r="X69" s="8"/>
      <c r="Y69" s="8"/>
    </row>
    <row r="70" spans="1:27" ht="18.75" customHeight="1" x14ac:dyDescent="0.3">
      <c r="A70" s="13" t="s">
        <v>59</v>
      </c>
      <c r="B70" s="9">
        <v>0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>
        <f>SUM(B70:M70)</f>
        <v>0</v>
      </c>
      <c r="O70" s="9"/>
      <c r="P70" s="9"/>
      <c r="Q70" s="9"/>
      <c r="R70" s="9"/>
      <c r="S70" s="9"/>
      <c r="T70" s="9"/>
      <c r="U70" s="9"/>
      <c r="W70" s="9"/>
      <c r="X70" s="9"/>
      <c r="Y70" s="9"/>
    </row>
    <row r="71" spans="1:27" ht="18" customHeight="1" x14ac:dyDescent="0.3">
      <c r="A71" s="13" t="s">
        <v>60</v>
      </c>
      <c r="B71" s="9">
        <v>0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>
        <f t="shared" ref="N71:N73" si="8">SUM(B71:J71)</f>
        <v>0</v>
      </c>
      <c r="O71" s="9"/>
      <c r="P71" s="9"/>
      <c r="Q71" s="9"/>
      <c r="R71" s="9"/>
      <c r="S71" s="9"/>
      <c r="T71" s="9"/>
      <c r="U71" s="9"/>
      <c r="W71" s="9"/>
      <c r="X71" s="9"/>
      <c r="Y71" s="9"/>
    </row>
    <row r="72" spans="1:27" x14ac:dyDescent="0.3">
      <c r="A72" s="13" t="s">
        <v>61</v>
      </c>
      <c r="B72" s="9">
        <v>0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>
        <f t="shared" si="8"/>
        <v>0</v>
      </c>
      <c r="O72" s="9"/>
      <c r="P72" s="9"/>
      <c r="Q72" s="9"/>
      <c r="R72" s="9"/>
      <c r="S72" s="9"/>
      <c r="T72" s="9"/>
      <c r="U72" s="9"/>
      <c r="W72" s="9"/>
      <c r="X72" s="9"/>
      <c r="Y72" s="9"/>
    </row>
    <row r="73" spans="1:27" ht="28.8" x14ac:dyDescent="0.3">
      <c r="A73" s="13" t="s">
        <v>62</v>
      </c>
      <c r="B73" s="9">
        <v>0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>
        <f t="shared" si="8"/>
        <v>0</v>
      </c>
      <c r="O73" s="9"/>
      <c r="P73" s="9"/>
      <c r="Q73" s="9"/>
      <c r="R73" s="9"/>
      <c r="S73" s="9"/>
      <c r="T73" s="9"/>
      <c r="U73" s="9"/>
      <c r="W73" s="9"/>
      <c r="X73" s="9"/>
      <c r="Y73" s="9"/>
    </row>
    <row r="74" spans="1:27" ht="31.5" customHeight="1" x14ac:dyDescent="0.3">
      <c r="A74" s="12" t="s">
        <v>63</v>
      </c>
      <c r="B74" s="8">
        <v>0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>
        <f>+B74+C74+D74+E74+F740+F74+G74+H740+H74+I74+J74</f>
        <v>0</v>
      </c>
      <c r="O74" s="8"/>
      <c r="P74" s="8"/>
      <c r="Q74" s="8"/>
      <c r="R74" s="8"/>
      <c r="S74" s="8"/>
      <c r="T74" s="8"/>
      <c r="U74" s="8"/>
      <c r="W74" s="8"/>
      <c r="X74" s="8"/>
      <c r="Y74" s="8"/>
    </row>
    <row r="75" spans="1:27" ht="20.25" customHeight="1" x14ac:dyDescent="0.3">
      <c r="A75" s="13" t="s">
        <v>64</v>
      </c>
      <c r="B75" s="9">
        <v>0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>
        <f>SUM(B75:J75)</f>
        <v>0</v>
      </c>
      <c r="O75" s="9"/>
      <c r="P75" s="9"/>
      <c r="Q75" s="9"/>
      <c r="R75" s="9"/>
      <c r="S75" s="9"/>
      <c r="T75" s="9"/>
      <c r="U75" s="9"/>
      <c r="W75" s="9"/>
      <c r="X75" s="9"/>
      <c r="Y75" s="9"/>
      <c r="Z75" s="8"/>
      <c r="AA75" s="9"/>
    </row>
    <row r="76" spans="1:27" x14ac:dyDescent="0.3">
      <c r="A76" s="13" t="s">
        <v>65</v>
      </c>
      <c r="B76" s="9">
        <v>0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>
        <f t="shared" ref="N76:N79" si="9">SUM(B76:J76)</f>
        <v>0</v>
      </c>
      <c r="O76" s="9"/>
      <c r="P76" s="9"/>
      <c r="Q76" s="9"/>
      <c r="R76" s="9"/>
      <c r="S76" s="9"/>
      <c r="T76" s="9"/>
      <c r="U76" s="9"/>
      <c r="W76" s="9"/>
      <c r="X76" s="9"/>
      <c r="Y76" s="9"/>
    </row>
    <row r="77" spans="1:27" x14ac:dyDescent="0.3">
      <c r="A77" s="13" t="s">
        <v>90</v>
      </c>
      <c r="B77" s="9">
        <v>0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>
        <f t="shared" si="9"/>
        <v>0</v>
      </c>
      <c r="O77" s="9"/>
      <c r="P77" s="9"/>
      <c r="Q77" s="9"/>
      <c r="R77" s="9"/>
      <c r="S77" s="9"/>
      <c r="T77" s="9"/>
      <c r="U77" s="9"/>
      <c r="W77" s="9"/>
      <c r="X77" s="9"/>
      <c r="Y77" s="9"/>
    </row>
    <row r="78" spans="1:27" ht="18" customHeight="1" x14ac:dyDescent="0.3">
      <c r="A78" s="13" t="s">
        <v>91</v>
      </c>
      <c r="B78" s="9">
        <v>0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>
        <f t="shared" si="9"/>
        <v>0</v>
      </c>
      <c r="O78" s="9"/>
      <c r="P78" s="9"/>
      <c r="Q78" s="9"/>
      <c r="R78" s="9"/>
      <c r="S78" s="9"/>
      <c r="T78" s="9"/>
      <c r="U78" s="9"/>
      <c r="W78" s="9"/>
      <c r="X78" s="9"/>
      <c r="Y78" s="9"/>
    </row>
    <row r="79" spans="1:27" ht="16.5" customHeight="1" x14ac:dyDescent="0.3">
      <c r="A79" s="13" t="s">
        <v>92</v>
      </c>
      <c r="B79" s="9">
        <v>0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>
        <f t="shared" si="9"/>
        <v>0</v>
      </c>
      <c r="O79" s="9"/>
      <c r="P79" s="9"/>
      <c r="Q79" s="9"/>
      <c r="R79" s="9"/>
      <c r="S79" s="9"/>
      <c r="T79" s="9"/>
      <c r="U79" s="9"/>
      <c r="W79" s="9"/>
      <c r="X79" s="9"/>
      <c r="Y79" s="9"/>
    </row>
    <row r="80" spans="1:27" ht="16.5" customHeight="1" x14ac:dyDescent="0.3">
      <c r="A80" s="12" t="s">
        <v>66</v>
      </c>
      <c r="B80" s="8">
        <v>0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>
        <f>+C80+B80+D80+E80+F80+G80+H80+I80+J80</f>
        <v>0</v>
      </c>
      <c r="O80" s="8"/>
      <c r="P80" s="8"/>
      <c r="Q80" s="8"/>
      <c r="R80" s="8"/>
      <c r="S80" s="8"/>
      <c r="T80" s="8"/>
      <c r="U80" s="8"/>
      <c r="W80" s="9"/>
      <c r="X80" s="9"/>
      <c r="Y80" s="9"/>
    </row>
    <row r="81" spans="1:25" x14ac:dyDescent="0.3">
      <c r="A81" s="13" t="s">
        <v>67</v>
      </c>
      <c r="B81" s="9">
        <v>0</v>
      </c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>
        <f>SUM(B81:J81)</f>
        <v>0</v>
      </c>
      <c r="O81" s="9"/>
      <c r="P81" s="9"/>
      <c r="Q81" s="9"/>
      <c r="R81" s="9"/>
      <c r="S81" s="9"/>
      <c r="T81" s="9"/>
      <c r="U81" s="9"/>
      <c r="W81" s="9"/>
      <c r="X81" s="9"/>
      <c r="Y81" s="9"/>
    </row>
    <row r="82" spans="1:25" ht="18.75" customHeight="1" x14ac:dyDescent="0.3">
      <c r="A82" s="13" t="s">
        <v>68</v>
      </c>
      <c r="B82" s="9">
        <v>0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>
        <f t="shared" ref="N82:N84" si="10">SUM(B82:J82)</f>
        <v>0</v>
      </c>
      <c r="O82" s="9"/>
      <c r="P82" s="9"/>
      <c r="Q82" s="9"/>
      <c r="R82" s="9"/>
      <c r="S82" s="9"/>
      <c r="T82" s="9"/>
      <c r="U82" s="9"/>
      <c r="W82" s="9"/>
      <c r="X82" s="9"/>
      <c r="Y82" s="9"/>
    </row>
    <row r="83" spans="1:25" x14ac:dyDescent="0.3">
      <c r="A83" s="13" t="s">
        <v>93</v>
      </c>
      <c r="B83" s="9">
        <v>0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>
        <f t="shared" si="10"/>
        <v>0</v>
      </c>
      <c r="O83" s="9"/>
      <c r="P83" s="9"/>
      <c r="Q83" s="9"/>
      <c r="R83" s="9"/>
      <c r="S83" s="9"/>
      <c r="T83" s="9"/>
      <c r="U83" s="9"/>
      <c r="W83" s="9"/>
      <c r="X83" s="9"/>
      <c r="Y83" s="9"/>
    </row>
    <row r="84" spans="1:25" x14ac:dyDescent="0.3">
      <c r="A84" s="13" t="s">
        <v>69</v>
      </c>
      <c r="B84" s="9">
        <v>0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>
        <f t="shared" si="10"/>
        <v>0</v>
      </c>
      <c r="O84" s="9"/>
      <c r="P84" s="9"/>
      <c r="Q84" s="9"/>
      <c r="R84" s="9"/>
      <c r="S84" s="9"/>
      <c r="T84" s="9"/>
      <c r="U84" s="9"/>
      <c r="W84" s="9"/>
      <c r="X84" s="9"/>
      <c r="Y84" s="9"/>
    </row>
    <row r="85" spans="1:25" ht="20.25" customHeight="1" x14ac:dyDescent="0.3">
      <c r="A85" s="15" t="s">
        <v>35</v>
      </c>
      <c r="B85" s="24">
        <f>+B40+B30+B20+B14+B57</f>
        <v>681617383.06999993</v>
      </c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>
        <f>SUM(B85:M85)</f>
        <v>681617383.06999993</v>
      </c>
      <c r="O85" s="24"/>
      <c r="P85" s="24"/>
      <c r="Q85" s="24"/>
      <c r="R85" s="24"/>
      <c r="S85" s="24"/>
      <c r="T85" s="24"/>
      <c r="U85" s="24"/>
      <c r="W85" s="8"/>
      <c r="X85" s="41"/>
      <c r="Y85" s="34"/>
    </row>
    <row r="86" spans="1:25" ht="19.5" customHeight="1" x14ac:dyDescent="0.3">
      <c r="A86" s="10" t="s">
        <v>70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W86" s="42"/>
      <c r="X86" s="42"/>
      <c r="Y86" s="42"/>
    </row>
    <row r="87" spans="1:25" ht="18" customHeight="1" x14ac:dyDescent="0.3">
      <c r="A87" s="12" t="s">
        <v>71</v>
      </c>
      <c r="B87" s="8">
        <v>0</v>
      </c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>
        <f>+B87+C87+D87+E87+F87+G87+H87+I87+J87</f>
        <v>0</v>
      </c>
      <c r="O87" s="7"/>
      <c r="P87" s="8"/>
      <c r="Q87" s="8"/>
      <c r="R87" s="7"/>
      <c r="S87" s="7"/>
      <c r="T87" s="7"/>
      <c r="U87" s="7"/>
      <c r="W87" s="9"/>
      <c r="X87" s="9"/>
      <c r="Y87" s="9"/>
    </row>
    <row r="88" spans="1:25" x14ac:dyDescent="0.3">
      <c r="A88" s="13" t="s">
        <v>72</v>
      </c>
      <c r="B88" s="9">
        <v>0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>
        <f>SUM(B88:J88)</f>
        <v>0</v>
      </c>
      <c r="O88" s="9"/>
      <c r="P88" s="9"/>
      <c r="Q88" s="9"/>
      <c r="R88" s="9"/>
      <c r="S88" s="9"/>
      <c r="T88" s="9"/>
      <c r="U88" s="9"/>
      <c r="W88" s="9"/>
      <c r="X88" s="9"/>
      <c r="Y88" s="9"/>
    </row>
    <row r="89" spans="1:25" ht="27.75" customHeight="1" x14ac:dyDescent="0.3">
      <c r="A89" s="13" t="s">
        <v>73</v>
      </c>
      <c r="B89" s="9">
        <v>0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>
        <f>SUM(B89:J89)</f>
        <v>0</v>
      </c>
      <c r="O89" s="9"/>
      <c r="P89" s="9"/>
      <c r="Q89" s="9"/>
      <c r="R89" s="9"/>
      <c r="S89" s="9"/>
      <c r="T89" s="9"/>
      <c r="U89" s="9"/>
      <c r="W89" s="9"/>
      <c r="X89" s="9"/>
      <c r="Y89" s="9"/>
    </row>
    <row r="90" spans="1:25" ht="24.75" customHeight="1" x14ac:dyDescent="0.3">
      <c r="A90" s="12" t="s">
        <v>74</v>
      </c>
      <c r="B90" s="8">
        <v>0</v>
      </c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>
        <f>+B90+C90+D90+E90+F90+G90+H90+I90+J90</f>
        <v>0</v>
      </c>
      <c r="O90" s="8"/>
      <c r="P90" s="8"/>
      <c r="Q90" s="8"/>
      <c r="R90" s="8"/>
      <c r="S90" s="8"/>
      <c r="T90" s="8"/>
      <c r="U90" s="8"/>
      <c r="W90" s="8"/>
      <c r="X90" s="8"/>
      <c r="Y90" s="9"/>
    </row>
    <row r="91" spans="1:25" ht="13.5" customHeight="1" x14ac:dyDescent="0.3">
      <c r="A91" s="13" t="s">
        <v>75</v>
      </c>
      <c r="B91" s="9">
        <v>0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>
        <f>SUM(B91:J91)</f>
        <v>0</v>
      </c>
      <c r="O91" s="9"/>
      <c r="P91" s="9"/>
      <c r="Q91" s="9"/>
      <c r="R91" s="9"/>
      <c r="S91" s="9"/>
      <c r="T91" s="9"/>
      <c r="U91" s="9"/>
      <c r="W91" s="9"/>
      <c r="X91" s="9"/>
      <c r="Y91" s="9"/>
    </row>
    <row r="92" spans="1:25" ht="19.5" customHeight="1" x14ac:dyDescent="0.3">
      <c r="A92" s="13" t="s">
        <v>76</v>
      </c>
      <c r="B92" s="9">
        <v>0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>
        <f>SUM(B92:J92)</f>
        <v>0</v>
      </c>
      <c r="O92" s="9"/>
      <c r="P92" s="9"/>
      <c r="Q92" s="9"/>
      <c r="R92" s="9"/>
      <c r="S92" s="9"/>
      <c r="T92" s="9"/>
      <c r="U92" s="9"/>
      <c r="W92" s="9"/>
      <c r="X92" s="9"/>
      <c r="Y92" s="9"/>
    </row>
    <row r="93" spans="1:25" ht="17.25" customHeight="1" x14ac:dyDescent="0.3">
      <c r="A93" s="12" t="s">
        <v>77</v>
      </c>
      <c r="B93" s="8">
        <v>0</v>
      </c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>
        <f>+B93+C93+D93+E93+F93+G93+H93+I93+J93</f>
        <v>0</v>
      </c>
      <c r="O93" s="8"/>
      <c r="P93" s="8"/>
      <c r="Q93" s="8"/>
      <c r="R93" s="8"/>
      <c r="S93" s="8"/>
      <c r="T93" s="8"/>
      <c r="U93" s="8"/>
      <c r="W93" s="9"/>
      <c r="X93" s="9"/>
      <c r="Y93" s="9"/>
    </row>
    <row r="94" spans="1:25" ht="30" customHeight="1" x14ac:dyDescent="0.3">
      <c r="A94" s="13" t="s">
        <v>78</v>
      </c>
      <c r="B94" s="9">
        <v>0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>
        <f>SUM(B94:J94)</f>
        <v>0</v>
      </c>
      <c r="O94" s="9"/>
      <c r="P94" s="9"/>
      <c r="Q94" s="9"/>
      <c r="R94" s="9"/>
      <c r="S94" s="9"/>
      <c r="T94" s="9"/>
      <c r="U94" s="9"/>
      <c r="W94" s="9"/>
      <c r="X94" s="9"/>
      <c r="Y94" s="9"/>
    </row>
    <row r="95" spans="1:25" ht="16.5" customHeight="1" x14ac:dyDescent="0.3">
      <c r="A95" s="15" t="s">
        <v>79</v>
      </c>
      <c r="B95" s="6">
        <f t="shared" ref="B95:N95" si="11">+B87+B90+B93</f>
        <v>0</v>
      </c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>
        <f t="shared" si="11"/>
        <v>0</v>
      </c>
      <c r="O95" s="6"/>
      <c r="P95" s="6"/>
      <c r="Q95" s="6"/>
      <c r="R95" s="6"/>
      <c r="S95" s="6"/>
      <c r="T95" s="6"/>
      <c r="U95" s="6"/>
      <c r="W95" s="34"/>
      <c r="X95" s="34"/>
      <c r="Y95" s="43"/>
    </row>
    <row r="96" spans="1:25" ht="15.6" x14ac:dyDescent="0.3">
      <c r="A96" s="16" t="s">
        <v>80</v>
      </c>
      <c r="B96" s="2">
        <f t="shared" ref="B96" si="12">+B85+B95</f>
        <v>681617383.06999993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>
        <f>+N85+N95</f>
        <v>681617383.06999993</v>
      </c>
      <c r="O96" s="2"/>
      <c r="P96" s="2"/>
      <c r="Q96" s="2"/>
      <c r="R96" s="2"/>
      <c r="S96" s="2"/>
      <c r="T96" s="2"/>
      <c r="U96" s="2"/>
      <c r="W96" s="34"/>
      <c r="X96" s="34"/>
      <c r="Y96" s="34"/>
    </row>
    <row r="97" spans="1:29" ht="43.2" x14ac:dyDescent="0.3">
      <c r="A97" s="3" t="s">
        <v>126</v>
      </c>
      <c r="N97" s="57"/>
      <c r="Q97" s="9"/>
      <c r="V97" s="32"/>
    </row>
    <row r="98" spans="1:29" s="29" customFormat="1" x14ac:dyDescent="0.3">
      <c r="A98" s="29" t="s">
        <v>127</v>
      </c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6"/>
    </row>
    <row r="99" spans="1:29" s="29" customFormat="1" x14ac:dyDescent="0.3">
      <c r="A99" s="29" t="s">
        <v>128</v>
      </c>
      <c r="N99" s="56"/>
    </row>
    <row r="100" spans="1:29" x14ac:dyDescent="0.3">
      <c r="F100" s="23"/>
    </row>
    <row r="102" spans="1:29" ht="15.6" x14ac:dyDescent="0.3">
      <c r="A102" s="87" t="s">
        <v>97</v>
      </c>
      <c r="B102" s="87"/>
      <c r="C102" s="94" t="s">
        <v>99</v>
      </c>
      <c r="D102" s="94"/>
      <c r="E102" s="94"/>
      <c r="H102" s="97" t="s">
        <v>98</v>
      </c>
      <c r="I102" s="97"/>
      <c r="J102" s="97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29"/>
      <c r="Z102" s="29"/>
      <c r="AA102" s="29"/>
      <c r="AB102" s="29"/>
    </row>
    <row r="103" spans="1:29" s="28" customFormat="1" ht="15.6" x14ac:dyDescent="0.3">
      <c r="A103" s="88" t="s">
        <v>121</v>
      </c>
      <c r="B103" s="88"/>
      <c r="C103" s="95" t="s">
        <v>122</v>
      </c>
      <c r="D103" s="95"/>
      <c r="E103" s="95"/>
      <c r="F103" s="58"/>
      <c r="G103" s="58"/>
      <c r="H103" s="88" t="s">
        <v>118</v>
      </c>
      <c r="I103" s="88"/>
      <c r="J103" s="88"/>
      <c r="Q103" s="47"/>
      <c r="R103" s="47"/>
      <c r="S103" s="35"/>
      <c r="Y103" s="35"/>
      <c r="Z103" s="35"/>
      <c r="AA103" s="35"/>
      <c r="AB103" s="35"/>
      <c r="AC103" s="35"/>
    </row>
    <row r="104" spans="1:29" s="28" customFormat="1" ht="15" customHeight="1" x14ac:dyDescent="0.3">
      <c r="A104" s="89" t="s">
        <v>120</v>
      </c>
      <c r="B104" s="89"/>
      <c r="C104" s="95" t="s">
        <v>117</v>
      </c>
      <c r="D104" s="95"/>
      <c r="E104" s="95"/>
      <c r="F104" s="66"/>
      <c r="G104" s="60"/>
      <c r="H104" s="88" t="s">
        <v>119</v>
      </c>
      <c r="I104" s="88"/>
      <c r="J104" s="88"/>
      <c r="Q104" s="38"/>
      <c r="R104" s="38"/>
      <c r="S104" s="36"/>
      <c r="Y104" s="36"/>
      <c r="Z104" s="36"/>
      <c r="AA104" s="36"/>
      <c r="AB104" s="36"/>
      <c r="AC104" s="36"/>
    </row>
    <row r="105" spans="1:29" s="28" customFormat="1" ht="15" customHeight="1" x14ac:dyDescent="0.3">
      <c r="A105" s="90" t="s">
        <v>95</v>
      </c>
      <c r="B105" s="90"/>
      <c r="C105" s="96" t="s">
        <v>84</v>
      </c>
      <c r="D105" s="96"/>
      <c r="E105" s="96"/>
      <c r="F105" s="59"/>
      <c r="G105" s="59"/>
      <c r="H105" s="98" t="s">
        <v>94</v>
      </c>
      <c r="I105" s="98"/>
      <c r="J105" s="98"/>
      <c r="Q105" s="38"/>
      <c r="R105" s="38"/>
      <c r="S105" s="36"/>
      <c r="Y105" s="36"/>
      <c r="Z105" s="36"/>
      <c r="AA105" s="36"/>
      <c r="AB105" s="36"/>
      <c r="AC105" s="36"/>
    </row>
    <row r="106" spans="1:29" s="28" customFormat="1" ht="16.2" thickBot="1" x14ac:dyDescent="0.35">
      <c r="D106" s="65"/>
      <c r="E106" s="65"/>
      <c r="F106" s="65"/>
      <c r="G106" s="61"/>
      <c r="H106" s="61"/>
      <c r="Q106" s="45"/>
      <c r="R106" s="45"/>
      <c r="S106" s="30"/>
      <c r="Y106" s="37"/>
      <c r="Z106" s="37"/>
      <c r="AA106" s="37"/>
      <c r="AB106" s="37"/>
      <c r="AC106" s="37"/>
    </row>
    <row r="107" spans="1:29" s="28" customFormat="1" ht="29.4" thickBot="1" x14ac:dyDescent="0.35">
      <c r="A107" s="62" t="s">
        <v>105</v>
      </c>
      <c r="C107" s="66"/>
      <c r="D107" s="66"/>
      <c r="E107" s="66"/>
      <c r="F107" s="66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29"/>
      <c r="U107" s="29"/>
      <c r="V107" s="29"/>
      <c r="W107" s="29"/>
      <c r="X107" s="29"/>
      <c r="Y107" s="29"/>
      <c r="Z107" s="29"/>
    </row>
    <row r="108" spans="1:29" s="28" customFormat="1" ht="29.4" thickBot="1" x14ac:dyDescent="0.35">
      <c r="A108" s="54" t="s">
        <v>106</v>
      </c>
      <c r="C108" s="66"/>
      <c r="D108" s="66"/>
      <c r="E108" s="66"/>
      <c r="F108" s="66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</row>
    <row r="109" spans="1:29" s="28" customFormat="1" ht="58.2" thickBot="1" x14ac:dyDescent="0.35">
      <c r="A109" s="62" t="s">
        <v>107</v>
      </c>
      <c r="C109" s="46"/>
      <c r="D109" s="46"/>
      <c r="E109" s="46"/>
      <c r="F109" s="46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</row>
    <row r="110" spans="1:29" s="28" customFormat="1" x14ac:dyDescent="0.3"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</row>
    <row r="111" spans="1:29" ht="15.6" x14ac:dyDescent="0.3">
      <c r="G111" s="65"/>
      <c r="H111" s="65"/>
      <c r="I111" s="65"/>
      <c r="J111" s="65"/>
      <c r="K111" s="65"/>
      <c r="L111" s="65"/>
      <c r="M111" s="65"/>
      <c r="N111" s="65"/>
      <c r="O111" s="44"/>
      <c r="P111" s="44"/>
      <c r="Q111" s="44"/>
      <c r="R111" s="44"/>
      <c r="S111" s="44"/>
      <c r="T111" s="44"/>
      <c r="U111" s="44"/>
      <c r="V111" s="44"/>
      <c r="W111" s="44"/>
      <c r="X111" s="44"/>
    </row>
    <row r="112" spans="1:29" ht="15.6" x14ac:dyDescent="0.3">
      <c r="G112" s="66"/>
      <c r="H112" s="66"/>
      <c r="I112" s="66"/>
      <c r="J112" s="66"/>
      <c r="K112" s="66"/>
      <c r="L112" s="66"/>
      <c r="M112" s="66"/>
      <c r="N112" s="66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</row>
    <row r="113" spans="7:28" ht="15.6" x14ac:dyDescent="0.3">
      <c r="G113" s="66"/>
      <c r="H113" s="66"/>
      <c r="I113" s="66"/>
      <c r="J113" s="66"/>
      <c r="K113" s="66"/>
      <c r="L113" s="66"/>
      <c r="M113" s="66"/>
      <c r="N113" s="66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</row>
    <row r="114" spans="7:28" x14ac:dyDescent="0.3"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</row>
  </sheetData>
  <mergeCells count="16">
    <mergeCell ref="A102:B102"/>
    <mergeCell ref="A103:B103"/>
    <mergeCell ref="A104:B104"/>
    <mergeCell ref="A105:B105"/>
    <mergeCell ref="A6:N6"/>
    <mergeCell ref="A7:N7"/>
    <mergeCell ref="A8:N8"/>
    <mergeCell ref="A9:N9"/>
    <mergeCell ref="C102:E102"/>
    <mergeCell ref="C103:E103"/>
    <mergeCell ref="C104:E104"/>
    <mergeCell ref="C105:E105"/>
    <mergeCell ref="H102:J102"/>
    <mergeCell ref="H103:J103"/>
    <mergeCell ref="H104:J104"/>
    <mergeCell ref="H105:J105"/>
  </mergeCells>
  <printOptions horizontalCentered="1"/>
  <pageMargins left="0.25" right="0.16" top="0.22" bottom="0.55000000000000004" header="0.3" footer="0.3"/>
  <pageSetup paperSize="9" scale="55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N93"/>
  <sheetViews>
    <sheetView tabSelected="1" workbookViewId="0">
      <selection activeCell="H79" sqref="H79"/>
    </sheetView>
  </sheetViews>
  <sheetFormatPr baseColWidth="10" defaultColWidth="11.44140625" defaultRowHeight="14.4" x14ac:dyDescent="0.3"/>
  <cols>
    <col min="1" max="1" width="55.5546875" customWidth="1"/>
    <col min="2" max="2" width="17.5546875" style="21" customWidth="1"/>
    <col min="3" max="3" width="14" customWidth="1"/>
  </cols>
  <sheetData>
    <row r="3" spans="1:14" ht="28.5" customHeight="1" x14ac:dyDescent="0.3">
      <c r="A3" s="101" t="s">
        <v>83</v>
      </c>
      <c r="B3" s="102"/>
      <c r="C3" s="102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ht="21" customHeight="1" x14ac:dyDescent="0.3">
      <c r="A4" s="103"/>
      <c r="B4" s="104"/>
      <c r="C4" s="104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</row>
    <row r="5" spans="1:14" ht="15.6" x14ac:dyDescent="0.3">
      <c r="A5" s="105" t="s">
        <v>125</v>
      </c>
      <c r="B5" s="106"/>
      <c r="C5" s="106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 ht="15.75" customHeight="1" x14ac:dyDescent="0.3">
      <c r="A6" s="107" t="s">
        <v>100</v>
      </c>
      <c r="B6" s="108"/>
      <c r="C6" s="108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ht="15.75" customHeight="1" x14ac:dyDescent="0.3">
      <c r="A7" s="107" t="s">
        <v>36</v>
      </c>
      <c r="B7" s="108"/>
      <c r="C7" s="108"/>
      <c r="D7" s="52"/>
      <c r="E7" s="51"/>
      <c r="F7" s="51"/>
      <c r="G7" s="51"/>
      <c r="H7" s="51"/>
      <c r="I7" s="51"/>
      <c r="J7" s="51"/>
      <c r="K7" s="51"/>
      <c r="L7" s="51"/>
      <c r="M7" s="51"/>
      <c r="N7" s="51"/>
    </row>
    <row r="8" spans="1:14" ht="15" thickBot="1" x14ac:dyDescent="0.35"/>
    <row r="9" spans="1:14" ht="15" customHeight="1" x14ac:dyDescent="0.3">
      <c r="A9" s="70" t="s">
        <v>101</v>
      </c>
      <c r="B9" s="99" t="s">
        <v>37</v>
      </c>
      <c r="C9" s="99" t="s">
        <v>38</v>
      </c>
      <c r="D9" s="53"/>
    </row>
    <row r="10" spans="1:14" ht="23.25" customHeight="1" thickBot="1" x14ac:dyDescent="0.35">
      <c r="A10" s="70"/>
      <c r="B10" s="100"/>
      <c r="C10" s="100"/>
      <c r="D10" s="53"/>
    </row>
    <row r="11" spans="1:14" x14ac:dyDescent="0.3">
      <c r="A11" s="71" t="s">
        <v>1</v>
      </c>
      <c r="B11" s="72"/>
      <c r="C11" s="73"/>
      <c r="D11" s="53"/>
    </row>
    <row r="12" spans="1:14" x14ac:dyDescent="0.3">
      <c r="A12" s="74" t="s">
        <v>2</v>
      </c>
      <c r="B12" s="75">
        <v>4138588850</v>
      </c>
      <c r="C12" s="75">
        <v>16680000</v>
      </c>
      <c r="D12" s="53"/>
    </row>
    <row r="13" spans="1:14" x14ac:dyDescent="0.3">
      <c r="A13" s="76" t="s">
        <v>3</v>
      </c>
      <c r="B13" s="77">
        <v>4096742550</v>
      </c>
      <c r="C13" s="78">
        <v>-6634000</v>
      </c>
      <c r="D13" s="53"/>
    </row>
    <row r="14" spans="1:14" x14ac:dyDescent="0.3">
      <c r="A14" s="76" t="s">
        <v>4</v>
      </c>
      <c r="B14" s="77">
        <v>27115695</v>
      </c>
      <c r="C14" s="78">
        <v>23314000</v>
      </c>
      <c r="D14" s="53"/>
    </row>
    <row r="15" spans="1:14" x14ac:dyDescent="0.3">
      <c r="A15" s="76" t="s">
        <v>39</v>
      </c>
      <c r="B15" s="79">
        <v>0</v>
      </c>
      <c r="C15" s="80">
        <v>0</v>
      </c>
      <c r="D15" s="53"/>
    </row>
    <row r="16" spans="1:14" x14ac:dyDescent="0.3">
      <c r="A16" s="76" t="s">
        <v>5</v>
      </c>
      <c r="B16" s="79">
        <v>0</v>
      </c>
      <c r="C16" s="80">
        <v>0</v>
      </c>
      <c r="D16" s="53"/>
    </row>
    <row r="17" spans="1:4" x14ac:dyDescent="0.3">
      <c r="A17" s="76" t="s">
        <v>6</v>
      </c>
      <c r="B17" s="77">
        <v>14730605</v>
      </c>
      <c r="C17" s="80">
        <v>0</v>
      </c>
      <c r="D17" s="53"/>
    </row>
    <row r="18" spans="1:4" x14ac:dyDescent="0.3">
      <c r="A18" s="74" t="s">
        <v>7</v>
      </c>
      <c r="B18" s="75">
        <v>414305019</v>
      </c>
      <c r="C18" s="75">
        <v>336113375</v>
      </c>
      <c r="D18" s="53"/>
    </row>
    <row r="19" spans="1:4" x14ac:dyDescent="0.3">
      <c r="A19" s="76" t="s">
        <v>8</v>
      </c>
      <c r="B19" s="77">
        <v>137682294</v>
      </c>
      <c r="C19" s="79">
        <v>0</v>
      </c>
      <c r="D19" s="53"/>
    </row>
    <row r="20" spans="1:4" x14ac:dyDescent="0.3">
      <c r="A20" s="76" t="s">
        <v>9</v>
      </c>
      <c r="B20" s="77">
        <v>1000000</v>
      </c>
      <c r="C20" s="79">
        <v>0</v>
      </c>
      <c r="D20" s="53"/>
    </row>
    <row r="21" spans="1:4" x14ac:dyDescent="0.3">
      <c r="A21" s="76" t="s">
        <v>10</v>
      </c>
      <c r="B21" s="77">
        <v>117077109</v>
      </c>
      <c r="C21" s="78">
        <v>20270800</v>
      </c>
      <c r="D21" s="53"/>
    </row>
    <row r="22" spans="1:4" x14ac:dyDescent="0.3">
      <c r="A22" s="76" t="s">
        <v>11</v>
      </c>
      <c r="B22" s="77">
        <v>3459220</v>
      </c>
      <c r="C22" s="79">
        <v>0</v>
      </c>
      <c r="D22" s="53"/>
    </row>
    <row r="23" spans="1:4" x14ac:dyDescent="0.3">
      <c r="A23" s="76" t="s">
        <v>12</v>
      </c>
      <c r="B23" s="77">
        <v>33721585</v>
      </c>
      <c r="C23" s="77">
        <v>33860377</v>
      </c>
    </row>
    <row r="24" spans="1:4" x14ac:dyDescent="0.3">
      <c r="A24" s="76" t="s">
        <v>13</v>
      </c>
      <c r="B24" s="77">
        <v>13708069</v>
      </c>
      <c r="C24" s="78">
        <v>0</v>
      </c>
    </row>
    <row r="25" spans="1:4" x14ac:dyDescent="0.3">
      <c r="A25" s="76" t="s">
        <v>14</v>
      </c>
      <c r="B25" s="77">
        <v>98594302</v>
      </c>
      <c r="C25" s="78">
        <v>-4400060</v>
      </c>
    </row>
    <row r="26" spans="1:4" x14ac:dyDescent="0.3">
      <c r="A26" s="76" t="s">
        <v>15</v>
      </c>
      <c r="B26" s="77">
        <v>8062440</v>
      </c>
      <c r="C26" s="77">
        <v>285882258</v>
      </c>
    </row>
    <row r="27" spans="1:4" x14ac:dyDescent="0.3">
      <c r="A27" s="76" t="s">
        <v>40</v>
      </c>
      <c r="B27" s="77">
        <v>1000000</v>
      </c>
      <c r="C27" s="77">
        <v>500000</v>
      </c>
    </row>
    <row r="28" spans="1:4" x14ac:dyDescent="0.3">
      <c r="A28" s="74" t="s">
        <v>16</v>
      </c>
      <c r="B28" s="75">
        <v>985837821</v>
      </c>
      <c r="C28" s="81">
        <v>-7795614</v>
      </c>
    </row>
    <row r="29" spans="1:4" x14ac:dyDescent="0.3">
      <c r="A29" s="76" t="s">
        <v>17</v>
      </c>
      <c r="B29" s="77">
        <v>197027556</v>
      </c>
      <c r="C29" s="78">
        <v>-360878</v>
      </c>
    </row>
    <row r="30" spans="1:4" x14ac:dyDescent="0.3">
      <c r="A30" s="76" t="s">
        <v>18</v>
      </c>
      <c r="B30" s="77">
        <v>478119359</v>
      </c>
      <c r="C30" s="78">
        <v>-2298536</v>
      </c>
    </row>
    <row r="31" spans="1:4" x14ac:dyDescent="0.3">
      <c r="A31" s="76" t="s">
        <v>19</v>
      </c>
      <c r="B31" s="77">
        <v>5908769</v>
      </c>
      <c r="C31" s="78">
        <v>-157000</v>
      </c>
    </row>
    <row r="32" spans="1:4" x14ac:dyDescent="0.3">
      <c r="A32" s="76" t="s">
        <v>20</v>
      </c>
      <c r="B32" s="77">
        <v>5147040</v>
      </c>
      <c r="C32" s="78">
        <v>-147040</v>
      </c>
    </row>
    <row r="33" spans="1:5" x14ac:dyDescent="0.3">
      <c r="A33" s="76" t="s">
        <v>21</v>
      </c>
      <c r="B33" s="77">
        <v>10000000</v>
      </c>
      <c r="C33" s="77">
        <v>100000</v>
      </c>
      <c r="E33" s="9"/>
    </row>
    <row r="34" spans="1:5" x14ac:dyDescent="0.3">
      <c r="A34" s="76" t="s">
        <v>22</v>
      </c>
      <c r="B34" s="77">
        <v>11950000</v>
      </c>
      <c r="C34" s="78">
        <v>-47760</v>
      </c>
    </row>
    <row r="35" spans="1:5" x14ac:dyDescent="0.3">
      <c r="A35" s="76" t="s">
        <v>23</v>
      </c>
      <c r="B35" s="77">
        <v>203795224</v>
      </c>
      <c r="C35" s="78">
        <v>5800000</v>
      </c>
    </row>
    <row r="36" spans="1:5" x14ac:dyDescent="0.3">
      <c r="A36" s="76" t="s">
        <v>41</v>
      </c>
      <c r="B36" s="79">
        <v>0</v>
      </c>
      <c r="C36" s="79">
        <v>0</v>
      </c>
    </row>
    <row r="37" spans="1:5" x14ac:dyDescent="0.3">
      <c r="A37" s="76" t="s">
        <v>24</v>
      </c>
      <c r="B37" s="77">
        <v>73889873</v>
      </c>
      <c r="C37" s="78">
        <v>-10684400</v>
      </c>
    </row>
    <row r="38" spans="1:5" x14ac:dyDescent="0.3">
      <c r="A38" s="74" t="s">
        <v>25</v>
      </c>
      <c r="B38" s="75">
        <v>8068286536</v>
      </c>
      <c r="C38" s="79">
        <v>0</v>
      </c>
    </row>
    <row r="39" spans="1:5" x14ac:dyDescent="0.3">
      <c r="A39" s="76" t="s">
        <v>26</v>
      </c>
      <c r="B39" s="77">
        <v>8018531045</v>
      </c>
      <c r="C39" s="79">
        <v>0</v>
      </c>
    </row>
    <row r="40" spans="1:5" x14ac:dyDescent="0.3">
      <c r="A40" s="76" t="s">
        <v>42</v>
      </c>
      <c r="B40" s="79">
        <v>0</v>
      </c>
      <c r="C40" s="79">
        <v>0</v>
      </c>
    </row>
    <row r="41" spans="1:5" x14ac:dyDescent="0.3">
      <c r="A41" s="76" t="s">
        <v>43</v>
      </c>
      <c r="B41" s="79">
        <v>0</v>
      </c>
      <c r="C41" s="79">
        <v>0</v>
      </c>
    </row>
    <row r="42" spans="1:5" x14ac:dyDescent="0.3">
      <c r="A42" s="76" t="s">
        <v>44</v>
      </c>
      <c r="B42" s="79">
        <v>0</v>
      </c>
      <c r="C42" s="79">
        <v>0</v>
      </c>
    </row>
    <row r="43" spans="1:5" x14ac:dyDescent="0.3">
      <c r="A43" s="76" t="s">
        <v>45</v>
      </c>
      <c r="B43" s="79">
        <v>0</v>
      </c>
      <c r="C43" s="79">
        <v>0</v>
      </c>
    </row>
    <row r="44" spans="1:5" x14ac:dyDescent="0.3">
      <c r="A44" s="76" t="s">
        <v>86</v>
      </c>
      <c r="B44" s="79">
        <v>0</v>
      </c>
      <c r="C44" s="79">
        <v>0</v>
      </c>
    </row>
    <row r="45" spans="1:5" x14ac:dyDescent="0.3">
      <c r="A45" s="76" t="s">
        <v>27</v>
      </c>
      <c r="B45" s="77">
        <v>11837743</v>
      </c>
      <c r="C45" s="79">
        <v>0</v>
      </c>
    </row>
    <row r="46" spans="1:5" x14ac:dyDescent="0.3">
      <c r="A46" s="76" t="s">
        <v>46</v>
      </c>
      <c r="B46" s="77">
        <v>37917748</v>
      </c>
      <c r="C46" s="79">
        <v>0</v>
      </c>
    </row>
    <row r="47" spans="1:5" x14ac:dyDescent="0.3">
      <c r="A47" s="74" t="s">
        <v>47</v>
      </c>
      <c r="B47" s="82">
        <f>+B48+B49+B50+B51+B52+B53</f>
        <v>0</v>
      </c>
      <c r="C47" s="82">
        <f>+C48+C49+C50+C51+C52+C53</f>
        <v>0</v>
      </c>
    </row>
    <row r="48" spans="1:5" x14ac:dyDescent="0.3">
      <c r="A48" s="76" t="s">
        <v>48</v>
      </c>
      <c r="B48" s="79">
        <v>0</v>
      </c>
      <c r="C48" s="79">
        <v>0</v>
      </c>
    </row>
    <row r="49" spans="1:3" x14ac:dyDescent="0.3">
      <c r="A49" s="76" t="s">
        <v>49</v>
      </c>
      <c r="B49" s="79">
        <v>0</v>
      </c>
      <c r="C49" s="79">
        <v>0</v>
      </c>
    </row>
    <row r="50" spans="1:3" x14ac:dyDescent="0.3">
      <c r="A50" s="76" t="s">
        <v>50</v>
      </c>
      <c r="B50" s="79">
        <v>0</v>
      </c>
      <c r="C50" s="79">
        <v>0</v>
      </c>
    </row>
    <row r="51" spans="1:3" x14ac:dyDescent="0.3">
      <c r="A51" s="76" t="s">
        <v>51</v>
      </c>
      <c r="B51" s="79">
        <v>0</v>
      </c>
      <c r="C51" s="79">
        <v>0</v>
      </c>
    </row>
    <row r="52" spans="1:3" x14ac:dyDescent="0.3">
      <c r="A52" s="76" t="s">
        <v>53</v>
      </c>
      <c r="B52" s="79">
        <v>0</v>
      </c>
      <c r="C52" s="79">
        <v>0</v>
      </c>
    </row>
    <row r="53" spans="1:3" x14ac:dyDescent="0.3">
      <c r="A53" s="76" t="s">
        <v>54</v>
      </c>
      <c r="B53" s="79">
        <v>0</v>
      </c>
      <c r="C53" s="79">
        <v>0</v>
      </c>
    </row>
    <row r="54" spans="1:3" x14ac:dyDescent="0.3">
      <c r="A54" s="74" t="s">
        <v>28</v>
      </c>
      <c r="B54" s="75">
        <v>646092733</v>
      </c>
      <c r="C54" s="75">
        <v>74170037</v>
      </c>
    </row>
    <row r="55" spans="1:3" x14ac:dyDescent="0.3">
      <c r="A55" s="76" t="s">
        <v>29</v>
      </c>
      <c r="B55" s="77">
        <v>33435043</v>
      </c>
      <c r="C55" s="78">
        <v>2227574</v>
      </c>
    </row>
    <row r="56" spans="1:3" x14ac:dyDescent="0.3">
      <c r="A56" s="76" t="s">
        <v>102</v>
      </c>
      <c r="B56" s="77">
        <v>7273052</v>
      </c>
      <c r="C56" s="79">
        <v>0</v>
      </c>
    </row>
    <row r="57" spans="1:3" x14ac:dyDescent="0.3">
      <c r="A57" s="76" t="s">
        <v>31</v>
      </c>
      <c r="B57" s="77">
        <v>5000000</v>
      </c>
      <c r="C57" s="79">
        <v>0</v>
      </c>
    </row>
    <row r="58" spans="1:3" x14ac:dyDescent="0.3">
      <c r="A58" s="76" t="s">
        <v>32</v>
      </c>
      <c r="B58" s="77">
        <v>12600000</v>
      </c>
      <c r="C58" s="79">
        <v>0</v>
      </c>
    </row>
    <row r="59" spans="1:3" x14ac:dyDescent="0.3">
      <c r="A59" s="76" t="s">
        <v>33</v>
      </c>
      <c r="B59" s="77">
        <v>43026480</v>
      </c>
      <c r="C59" s="78">
        <v>-12723557</v>
      </c>
    </row>
    <row r="60" spans="1:3" x14ac:dyDescent="0.3">
      <c r="A60" s="76" t="s">
        <v>55</v>
      </c>
      <c r="B60" s="79">
        <v>500000000</v>
      </c>
      <c r="C60" s="78">
        <v>-43435822</v>
      </c>
    </row>
    <row r="61" spans="1:3" x14ac:dyDescent="0.3">
      <c r="A61" s="76" t="s">
        <v>103</v>
      </c>
      <c r="B61" s="79">
        <v>0</v>
      </c>
      <c r="C61" s="79">
        <v>0</v>
      </c>
    </row>
    <row r="62" spans="1:3" x14ac:dyDescent="0.3">
      <c r="A62" s="76" t="s">
        <v>34</v>
      </c>
      <c r="B62" s="77">
        <v>43758158</v>
      </c>
      <c r="C62" s="78">
        <v>-21898158</v>
      </c>
    </row>
    <row r="63" spans="1:3" x14ac:dyDescent="0.3">
      <c r="A63" s="76" t="s">
        <v>57</v>
      </c>
      <c r="B63" s="77">
        <v>1000000</v>
      </c>
      <c r="C63" s="78">
        <v>150000000</v>
      </c>
    </row>
    <row r="64" spans="1:3" x14ac:dyDescent="0.3">
      <c r="A64" s="74" t="s">
        <v>58</v>
      </c>
      <c r="B64" s="75">
        <v>2553625496</v>
      </c>
      <c r="C64" s="81">
        <v>-471603620</v>
      </c>
    </row>
    <row r="65" spans="1:3" x14ac:dyDescent="0.3">
      <c r="A65" s="76" t="s">
        <v>59</v>
      </c>
      <c r="B65" s="77">
        <v>2553625496</v>
      </c>
      <c r="C65" s="78">
        <v>-471603620</v>
      </c>
    </row>
    <row r="66" spans="1:3" x14ac:dyDescent="0.3">
      <c r="A66" s="76" t="s">
        <v>60</v>
      </c>
      <c r="B66" s="79">
        <v>0</v>
      </c>
      <c r="C66" s="79">
        <v>0</v>
      </c>
    </row>
    <row r="67" spans="1:3" x14ac:dyDescent="0.3">
      <c r="A67" s="76" t="s">
        <v>61</v>
      </c>
      <c r="B67" s="79">
        <v>0</v>
      </c>
      <c r="C67" s="79">
        <v>0</v>
      </c>
    </row>
    <row r="68" spans="1:3" x14ac:dyDescent="0.3">
      <c r="A68" s="76" t="s">
        <v>62</v>
      </c>
      <c r="B68" s="79">
        <v>0</v>
      </c>
      <c r="C68" s="79">
        <v>0</v>
      </c>
    </row>
    <row r="69" spans="1:3" x14ac:dyDescent="0.3">
      <c r="A69" s="74" t="s">
        <v>63</v>
      </c>
      <c r="B69" s="82">
        <f>+B70+B71</f>
        <v>0</v>
      </c>
      <c r="C69" s="82">
        <f>+C70+C71</f>
        <v>0</v>
      </c>
    </row>
    <row r="70" spans="1:3" x14ac:dyDescent="0.3">
      <c r="A70" s="76" t="s">
        <v>64</v>
      </c>
      <c r="B70" s="79">
        <v>0</v>
      </c>
      <c r="C70" s="79">
        <v>0</v>
      </c>
    </row>
    <row r="71" spans="1:3" x14ac:dyDescent="0.3">
      <c r="A71" s="76" t="s">
        <v>65</v>
      </c>
      <c r="B71" s="79">
        <v>0</v>
      </c>
      <c r="C71" s="79">
        <v>0</v>
      </c>
    </row>
    <row r="72" spans="1:3" x14ac:dyDescent="0.3">
      <c r="A72" s="74" t="s">
        <v>66</v>
      </c>
      <c r="B72" s="79">
        <v>0</v>
      </c>
      <c r="C72" s="79">
        <v>0</v>
      </c>
    </row>
    <row r="73" spans="1:3" x14ac:dyDescent="0.3">
      <c r="A73" s="76" t="s">
        <v>67</v>
      </c>
      <c r="B73" s="79">
        <v>0</v>
      </c>
      <c r="C73" s="79">
        <v>0</v>
      </c>
    </row>
    <row r="74" spans="1:3" x14ac:dyDescent="0.3">
      <c r="A74" s="76" t="s">
        <v>68</v>
      </c>
      <c r="B74" s="79">
        <v>0</v>
      </c>
      <c r="C74" s="79">
        <v>0</v>
      </c>
    </row>
    <row r="75" spans="1:3" x14ac:dyDescent="0.3">
      <c r="A75" s="76" t="s">
        <v>69</v>
      </c>
      <c r="B75" s="79">
        <v>0</v>
      </c>
      <c r="C75" s="79">
        <v>0</v>
      </c>
    </row>
    <row r="76" spans="1:3" x14ac:dyDescent="0.3">
      <c r="A76" s="71" t="s">
        <v>70</v>
      </c>
      <c r="B76" s="83">
        <v>0</v>
      </c>
      <c r="C76" s="83">
        <v>0</v>
      </c>
    </row>
    <row r="77" spans="1:3" x14ac:dyDescent="0.3">
      <c r="A77" s="74" t="s">
        <v>71</v>
      </c>
      <c r="B77" s="84">
        <f>+B78+B79</f>
        <v>0</v>
      </c>
      <c r="C77" s="79">
        <v>0</v>
      </c>
    </row>
    <row r="78" spans="1:3" x14ac:dyDescent="0.3">
      <c r="A78" s="76" t="s">
        <v>72</v>
      </c>
      <c r="B78" s="85">
        <v>0</v>
      </c>
      <c r="C78" s="79">
        <v>0</v>
      </c>
    </row>
    <row r="79" spans="1:3" x14ac:dyDescent="0.3">
      <c r="A79" s="76" t="s">
        <v>73</v>
      </c>
      <c r="B79" s="85">
        <v>0</v>
      </c>
      <c r="C79" s="79">
        <v>0</v>
      </c>
    </row>
    <row r="80" spans="1:3" x14ac:dyDescent="0.3">
      <c r="A80" s="74" t="s">
        <v>74</v>
      </c>
      <c r="B80" s="84">
        <f>+B81+B82</f>
        <v>0</v>
      </c>
      <c r="C80" s="82">
        <f>+C81+C82</f>
        <v>0</v>
      </c>
    </row>
    <row r="81" spans="1:3" x14ac:dyDescent="0.3">
      <c r="A81" s="76" t="s">
        <v>75</v>
      </c>
      <c r="B81" s="85">
        <v>0</v>
      </c>
      <c r="C81" s="79">
        <v>0</v>
      </c>
    </row>
    <row r="82" spans="1:3" x14ac:dyDescent="0.3">
      <c r="A82" s="76" t="s">
        <v>76</v>
      </c>
      <c r="B82" s="85">
        <v>0</v>
      </c>
      <c r="C82" s="79">
        <v>0</v>
      </c>
    </row>
    <row r="83" spans="1:3" x14ac:dyDescent="0.3">
      <c r="A83" s="74" t="s">
        <v>77</v>
      </c>
      <c r="B83" s="84">
        <f>+B84</f>
        <v>0</v>
      </c>
      <c r="C83" s="82">
        <f>+C84</f>
        <v>0</v>
      </c>
    </row>
    <row r="84" spans="1:3" ht="15" thickBot="1" x14ac:dyDescent="0.35">
      <c r="A84" s="76" t="s">
        <v>78</v>
      </c>
      <c r="B84" s="85">
        <v>0</v>
      </c>
      <c r="C84" s="79">
        <v>0</v>
      </c>
    </row>
    <row r="85" spans="1:3" ht="15" thickBot="1" x14ac:dyDescent="0.35">
      <c r="A85" s="70" t="s">
        <v>104</v>
      </c>
      <c r="B85" s="86">
        <f>+B64+B54+B38+B28+B18+B12</f>
        <v>16806736455</v>
      </c>
      <c r="C85" s="86">
        <f>+C64+C54+C38+C28+C18+C12</f>
        <v>-52435822</v>
      </c>
    </row>
    <row r="86" spans="1:3" x14ac:dyDescent="0.3">
      <c r="A86" s="45"/>
      <c r="B86" s="32"/>
      <c r="C86" s="45"/>
    </row>
    <row r="87" spans="1:3" x14ac:dyDescent="0.3">
      <c r="A87" s="45"/>
      <c r="B87" s="32"/>
      <c r="C87" s="45"/>
    </row>
    <row r="88" spans="1:3" x14ac:dyDescent="0.3">
      <c r="A88" s="45"/>
      <c r="B88" s="32"/>
      <c r="C88" s="45"/>
    </row>
    <row r="89" spans="1:3" x14ac:dyDescent="0.3">
      <c r="A89" s="45"/>
      <c r="B89" s="32"/>
      <c r="C89" s="45"/>
    </row>
    <row r="90" spans="1:3" ht="15" thickBot="1" x14ac:dyDescent="0.35">
      <c r="A90" s="45"/>
      <c r="B90" s="32"/>
      <c r="C90" s="45"/>
    </row>
    <row r="91" spans="1:3" ht="28.2" thickBot="1" x14ac:dyDescent="0.35">
      <c r="A91" s="67" t="s">
        <v>129</v>
      </c>
      <c r="B91" s="32"/>
      <c r="C91" s="45"/>
    </row>
    <row r="92" spans="1:3" ht="42" thickBot="1" x14ac:dyDescent="0.35">
      <c r="A92" s="68" t="s">
        <v>130</v>
      </c>
      <c r="B92" s="32"/>
      <c r="C92" s="45"/>
    </row>
    <row r="93" spans="1:3" ht="69.599999999999994" thickBot="1" x14ac:dyDescent="0.35">
      <c r="A93" s="69" t="s">
        <v>131</v>
      </c>
      <c r="B93" s="32"/>
      <c r="C93" s="45"/>
    </row>
  </sheetData>
  <mergeCells count="7">
    <mergeCell ref="B9:B10"/>
    <mergeCell ref="C9:C10"/>
    <mergeCell ref="A3:C3"/>
    <mergeCell ref="A4:C4"/>
    <mergeCell ref="A5:C5"/>
    <mergeCell ref="A6:C6"/>
    <mergeCell ref="A7:C7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Ejecución 2023</vt:lpstr>
      <vt:lpstr>PRESUPUESTO APROBADO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Alida Garcia Mejia</dc:creator>
  <cp:lastModifiedBy>USUARIO</cp:lastModifiedBy>
  <cp:lastPrinted>2023-02-01T14:51:53Z</cp:lastPrinted>
  <dcterms:created xsi:type="dcterms:W3CDTF">2018-04-17T18:57:16Z</dcterms:created>
  <dcterms:modified xsi:type="dcterms:W3CDTF">2023-02-20T16:15:30Z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2023-02-20T16:15:30Z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ad9fd6fe-d9c9-4248-a307-b522b6248d4c</vt:lpwstr>
  </property>
  <property fmtid="{D5CDD505-2E9C-101B-9397-08002B2CF9AE}" pid="8" name="MSIP_Label_defa4170-0d19-0005-0004-bc88714345d2_ContentBits">
    <vt:lpwstr>0</vt:lpwstr>
  </property>
</Properties>
</file>