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TRANSPARENCIA MIDE\17.finanzas\B.relacion de ingresos y egresos\2025\5.-MAYO\"/>
    </mc:Choice>
  </mc:AlternateContent>
  <xr:revisionPtr revIDLastSave="0" documentId="13_ncr:1_{6ED482F2-D93B-4D01-99BB-5BCF154F5EB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lantilla Ejecución 2025" sheetId="12" r:id="rId1"/>
  </sheets>
  <definedNames>
    <definedName name="_xlnm.Print_Area" localSheetId="0">'Plantilla Ejecución 2025'!$A$1:$N$110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2" l="1"/>
  <c r="D30" i="12"/>
  <c r="E30" i="12"/>
  <c r="F30" i="12"/>
  <c r="G30" i="12"/>
  <c r="H30" i="12"/>
  <c r="I30" i="12"/>
  <c r="J30" i="12"/>
  <c r="I74" i="12"/>
  <c r="H74" i="12"/>
  <c r="G74" i="12"/>
  <c r="F74" i="12"/>
  <c r="E74" i="12"/>
  <c r="D74" i="12"/>
  <c r="C74" i="12"/>
  <c r="B74" i="12"/>
  <c r="I69" i="12"/>
  <c r="H69" i="12"/>
  <c r="G69" i="12"/>
  <c r="F69" i="12"/>
  <c r="E69" i="12"/>
  <c r="D69" i="12"/>
  <c r="C69" i="12"/>
  <c r="B69" i="12"/>
  <c r="I57" i="12"/>
  <c r="H57" i="12"/>
  <c r="G57" i="12"/>
  <c r="F57" i="12"/>
  <c r="E57" i="12"/>
  <c r="D57" i="12"/>
  <c r="C57" i="12"/>
  <c r="B57" i="12"/>
  <c r="I40" i="12"/>
  <c r="H40" i="12"/>
  <c r="G40" i="12"/>
  <c r="F40" i="12"/>
  <c r="E40" i="12"/>
  <c r="D40" i="12"/>
  <c r="C40" i="12"/>
  <c r="B40" i="12"/>
  <c r="C30" i="12"/>
  <c r="B30" i="12"/>
  <c r="I20" i="12"/>
  <c r="H20" i="12"/>
  <c r="G20" i="12"/>
  <c r="F20" i="12"/>
  <c r="E20" i="12"/>
  <c r="C20" i="12"/>
  <c r="B20" i="12"/>
  <c r="J20" i="12"/>
  <c r="I14" i="12"/>
  <c r="H14" i="12"/>
  <c r="G14" i="12"/>
  <c r="F14" i="12"/>
  <c r="E14" i="12"/>
  <c r="D14" i="12"/>
  <c r="C14" i="12"/>
  <c r="B14" i="12"/>
  <c r="J14" i="12"/>
  <c r="M93" i="12"/>
  <c r="M90" i="12"/>
  <c r="M87" i="12"/>
  <c r="M80" i="12"/>
  <c r="M74" i="12"/>
  <c r="M69" i="12"/>
  <c r="M57" i="12"/>
  <c r="M49" i="12"/>
  <c r="M40" i="12"/>
  <c r="M30" i="12"/>
  <c r="M20" i="12"/>
  <c r="M14" i="12"/>
  <c r="K93" i="12"/>
  <c r="K90" i="12"/>
  <c r="K87" i="12"/>
  <c r="K20" i="12"/>
  <c r="K14" i="12"/>
  <c r="J90" i="12"/>
  <c r="J93" i="12"/>
  <c r="J87" i="12"/>
  <c r="K80" i="12"/>
  <c r="J80" i="12"/>
  <c r="K74" i="12"/>
  <c r="J74" i="12"/>
  <c r="K69" i="12"/>
  <c r="J69" i="12"/>
  <c r="K57" i="12"/>
  <c r="J57" i="12"/>
  <c r="K49" i="12"/>
  <c r="J49" i="12"/>
  <c r="K40" i="12"/>
  <c r="J40" i="12"/>
  <c r="K30" i="12"/>
  <c r="L93" i="12"/>
  <c r="L90" i="12"/>
  <c r="L87" i="12"/>
  <c r="L80" i="12"/>
  <c r="L74" i="12"/>
  <c r="L69" i="12"/>
  <c r="L57" i="12"/>
  <c r="L49" i="12"/>
  <c r="L40" i="12"/>
  <c r="L30" i="12"/>
  <c r="L20" i="12"/>
  <c r="L14" i="12"/>
  <c r="I85" i="12" l="1"/>
  <c r="I96" i="12" s="1"/>
  <c r="J85" i="12"/>
  <c r="J96" i="12" s="1"/>
  <c r="L85" i="12"/>
  <c r="L96" i="12" s="1"/>
  <c r="M85" i="12"/>
  <c r="M96" i="12" s="1"/>
  <c r="K85" i="12"/>
  <c r="K96" i="12" s="1"/>
  <c r="N14" i="12"/>
  <c r="H85" i="12"/>
  <c r="H96" i="12" s="1"/>
  <c r="G85" i="12" l="1"/>
  <c r="G96" i="12" s="1"/>
  <c r="N15" i="12" l="1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6" i="12"/>
  <c r="N87" i="12"/>
  <c r="N88" i="12"/>
  <c r="N89" i="12"/>
  <c r="N90" i="12"/>
  <c r="N91" i="12"/>
  <c r="N92" i="12"/>
  <c r="N93" i="12"/>
  <c r="N94" i="12"/>
  <c r="F85" i="12" l="1"/>
  <c r="F96" i="12" s="1"/>
  <c r="E85" i="12" l="1"/>
  <c r="E96" i="12" s="1"/>
  <c r="D85" i="12" l="1"/>
  <c r="D96" i="12" s="1"/>
  <c r="C85" i="12" l="1"/>
  <c r="C96" i="12" s="1"/>
  <c r="B85" i="12" l="1"/>
  <c r="N85" i="12" s="1"/>
  <c r="B95" i="12"/>
  <c r="N95" i="12" s="1"/>
  <c r="B96" i="12" l="1"/>
  <c r="N96" i="12" s="1"/>
</calcChain>
</file>

<file path=xl/sharedStrings.xml><?xml version="1.0" encoding="utf-8"?>
<sst xmlns="http://schemas.openxmlformats.org/spreadsheetml/2006/main" count="119" uniqueCount="119">
  <si>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</si>
  <si>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</si>
  <si>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</si>
  <si>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</si>
  <si>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</si>
  <si>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</si>
  <si>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</si>
  <si>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</si>
  <si>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</si>
  <si>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</si>
  <si>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</si>
  <si>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</si>
  <si>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</si>
  <si>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</si>
  <si>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</si>
  <si>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</si>
  <si>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</si>
  <si>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</si>
  <si>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</si>
  <si>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</si>
  <si>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</si>
  <si>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</si>
  <si>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</si>
  <si>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</si>
  <si>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</si>
  <si>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</si>
  <si>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</si>
  <si>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</si>
  <si>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</si>
  <si>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</si>
  <si>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</si>
  <si>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</si>
  <si>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</si>
  <si>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</si>
  <si>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</si>
  <si>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</si>
  <si>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</si>
  <si>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</si>
  <si>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</si>
  <si>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</si>
  <si>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</si>
  <si>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</si>
  <si>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</si>
  <si>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</si>
  <si>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</si>
  <si>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</si>
  <si>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</si>
  <si>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</si>
  <si>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</si>
  <si>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</si>
  <si>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</si>
  <si>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</si>
  <si>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</si>
  <si>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</si>
  <si>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</si>
  <si>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</si>
  <si>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</si>
  <si>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</si>
  <si>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</si>
  <si>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</si>
  <si>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</si>
  <si>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</si>
  <si>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</si>
  <si>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</si>
  <si>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</si>
  <si>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</si>
  <si>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</si>
  <si>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</si>
  <si>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</si>
  <si>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</si>
  <si>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</si>
  <si>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</si>
  <si>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</si>
  <si>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</si>
  <si>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</si>
  <si>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</si>
  <si>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</si>
  <si>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</si>
  <si>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</si>
  <si>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</si>
  <si>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</si>
  <si>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</si>
  <si>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</si>
  <si>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</si>
  <si>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</si>
  <si>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</si>
  <si>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</si>
  <si>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</si>
  <si>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</si>
  <si>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</si>
  <si>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</si>
  <si>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</si>
  <si>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</si>
  <si>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>Lic. ANA GLENDYS CONTRERAS RAMOS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</si>
  <si>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</si>
  <si>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</si>
  <si>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</si>
  <si>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</si>
  <si>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</si>
  <si>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</si>
  <si>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</si>
  <si>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</si>
  <si>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</si>
  <si>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</si>
  <si>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</si>
  <si>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</si>
  <si>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Directora General Financiera, MIDE.</t>
  </si>
  <si>
    <t>Subdirector de Auditoría Interna, MIDE.</t>
  </si>
  <si>
    <t>Subdirectora de Presupuesto, MIDE.</t>
  </si>
  <si>
    <t>Noviembre</t>
  </si>
  <si>
    <t>Diciembre</t>
  </si>
  <si>
    <t xml:space="preserve">Fuente: Sistema Integrado de Gestión Financiera
Periodo: 2024
</t>
  </si>
  <si>
    <t>Capitán Contadora, ERD.</t>
  </si>
  <si>
    <t>Coronel Contadora, ERD.</t>
  </si>
  <si>
    <t>Licda. YUMIRIS ALT. ALMANZAR DE DIAZ,</t>
  </si>
  <si>
    <t xml:space="preserve">Licda. DINORAH MORA MERCEDES </t>
  </si>
  <si>
    <t xml:space="preserve">    Capitán de Corbeta Contadora, ARD.</t>
  </si>
  <si>
    <t>Fecha de registro: hasta el 31 de Mayo2025</t>
  </si>
  <si>
    <t>Fecha de imputación: desde el 01 de Mayo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</si>
</sst>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64">
    <xf numFmtId="0" fontId="0" fillId="0" borderId="0" xfId="0"/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0" xfId="0" applyNumberFormat="1" applyFont="1" applyAlignment="1">
      <alignment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" fontId="1" fillId="4" borderId="0" xfId="0" applyNumberFormat="1" applyFont="1" applyFill="1"/>
    <xf numFmtId="43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12" fillId="0" borderId="0" xfId="1" applyFont="1"/>
    <xf numFmtId="0" fontId="2" fillId="0" borderId="0" xfId="0" applyFont="1" applyAlignment="1">
      <alignment horizontal="center" vertical="center" wrapText="1"/>
    </xf>
    <xf numFmtId="0" fontId="11" fillId="0" borderId="0" xfId="2" applyFont="1" applyAlignment="1"/>
    <xf numFmtId="0" fontId="8" fillId="0" borderId="0" xfId="2" applyFont="1">
      <alignment wrapText="1"/>
    </xf>
    <xf numFmtId="0" fontId="8" fillId="0" borderId="0" xfId="0" applyFont="1"/>
    <xf numFmtId="43" fontId="1" fillId="0" borderId="0" xfId="1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13" fillId="0" borderId="0" xfId="0" applyFont="1"/>
    <xf numFmtId="0" fontId="12" fillId="0" borderId="0" xfId="0" applyFont="1"/>
    <xf numFmtId="0" fontId="14" fillId="0" borderId="0" xfId="0" applyFont="1"/>
    <xf numFmtId="0" fontId="1" fillId="0" borderId="3" xfId="0" applyFont="1" applyBorder="1" applyAlignment="1">
      <alignment wrapText="1"/>
    </xf>
    <xf numFmtId="43" fontId="16" fillId="0" borderId="0" xfId="1" applyFont="1" applyAlignment="1">
      <alignment horizontal="right"/>
    </xf>
    <xf numFmtId="43" fontId="7" fillId="0" borderId="0" xfId="0" applyNumberFormat="1" applyFont="1"/>
    <xf numFmtId="43" fontId="17" fillId="0" borderId="0" xfId="1" applyFont="1" applyAlignment="1">
      <alignment horizontal="right"/>
    </xf>
    <xf numFmtId="0" fontId="9" fillId="0" borderId="0" xfId="2" applyFont="1" applyAlignment="1">
      <alignment horizontal="center" wrapText="1"/>
    </xf>
    <xf numFmtId="0" fontId="10" fillId="0" borderId="0" xfId="2" applyFont="1" applyAlignment="1">
      <alignment horizontal="center"/>
    </xf>
    <xf numFmtId="0" fontId="12" fillId="0" borderId="0" xfId="2" applyFont="1" applyAlignment="1">
      <alignment horizontal="center" wrapText="1"/>
    </xf>
    <xf numFmtId="0" fontId="5" fillId="0" borderId="0" xfId="2" applyFont="1" applyAlignment="1">
      <alignment horizontal="center" wrapText="1"/>
    </xf>
    <xf numFmtId="0" fontId="0" fillId="0" borderId="3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5" fillId="0" borderId="0" xfId="0" applyFont="1"/>
    <xf numFmtId="43" fontId="0" fillId="0" borderId="0" xfId="1" applyFont="1" applyFill="1" applyAlignment="1">
      <alignment horizontal="right"/>
    </xf>
    <xf numFmtId="43" fontId="0" fillId="0" borderId="0" xfId="1" applyFont="1" applyAlignment="1">
      <alignment horizontal="right"/>
    </xf>
    <xf numFmtId="0" fontId="18" fillId="0" borderId="0" xfId="2" applyFont="1" applyAlignment="1">
      <alignment horizontal="center" wrapText="1"/>
    </xf>
    <xf numFmtId="0" fontId="15" fillId="0" borderId="0" xfId="2" applyFont="1" applyAlignment="1">
      <alignment horizontal="center" wrapText="1"/>
    </xf>
    <xf numFmtId="0" fontId="19" fillId="0" borderId="0" xfId="2" applyFont="1" applyAlignment="1">
      <alignment horizontal="center"/>
    </xf>
    <xf numFmtId="0" fontId="5" fillId="0" borderId="0" xfId="2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2" applyFont="1" applyAlignment="1">
      <alignment horizontal="center"/>
    </xf>
  </cellXfs>
  <cellStyles count="3">
    <cellStyle name="Millares" xfId="1" builtinId="3"/>
    <cellStyle name="Normal" xfId="0" builtinId="0"/>
    <cellStyle name="Normal_D2006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249998</xdr:colOff>
      <xdr:row>5</xdr:row>
      <xdr:rowOff>0</xdr:rowOff>
    </xdr:from>
    <xdr:to>
      <xdr:col>17</xdr:col>
      <xdr:colOff>360405</xdr:colOff>
      <xdr:row>7</xdr:row>
      <xdr:rowOff>171622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5</xdr:row>
      <xdr:rowOff>9697</xdr:rowOff>
    </xdr:from>
    <xdr:to>
      <xdr:col>0</xdr:col>
      <xdr:colOff>1414731</xdr:colOff>
      <xdr:row>8</xdr:row>
      <xdr:rowOff>10847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2243888</xdr:colOff>
      <xdr:row>8</xdr:row>
      <xdr:rowOff>60081</xdr:rowOff>
    </xdr:to>
    <xdr:pic>
      <xdr:nvPicPr>
        <xdr:cNvPr id="7" name="Picture 4" descr="Logo SEF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0"/>
          <a:ext cx="2243888" cy="917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8658</xdr:rowOff>
    </xdr:from>
    <xdr:to>
      <xdr:col>0</xdr:col>
      <xdr:colOff>2242705</xdr:colOff>
      <xdr:row>8</xdr:row>
      <xdr:rowOff>69273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0658"/>
          <a:ext cx="2242705" cy="935183"/>
        </a:xfrm>
        <a:prstGeom prst="rect">
          <a:avLst/>
        </a:prstGeom>
      </xdr:spPr>
    </xdr:pic>
    <xdr:clientData/>
  </xdr:twoCellAnchor>
  <xdr:twoCellAnchor editAs="oneCell">
    <xdr:from>
      <xdr:col>13</xdr:col>
      <xdr:colOff>346364</xdr:colOff>
      <xdr:row>4</xdr:row>
      <xdr:rowOff>8659</xdr:rowOff>
    </xdr:from>
    <xdr:to>
      <xdr:col>13</xdr:col>
      <xdr:colOff>2589069</xdr:colOff>
      <xdr:row>8</xdr:row>
      <xdr:rowOff>69274</xdr:rowOff>
    </xdr:to>
    <xdr:pic>
      <xdr:nvPicPr>
        <xdr:cNvPr id="10" name="Imag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1773" y="770659"/>
          <a:ext cx="2242705" cy="935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E114"/>
  <sheetViews>
    <sheetView showGridLines="0" tabSelected="1" view="pageLayout" zoomScale="70" zoomScaleNormal="90" zoomScaleSheetLayoutView="40" zoomScalePageLayoutView="70" workbookViewId="0">
      <selection activeCell="A6" sqref="A6:N6"/>
    </sheetView>
  </sheetViews>
  <sheetFormatPr baseColWidth="10" defaultColWidth="11.44140625" defaultRowHeight="14.4" x14ac:dyDescent="0.3"/>
  <cols>
    <col min="1" max="1" width="86.5546875" bestFit="1" customWidth="1"/>
    <col min="2" max="2" width="38.6640625" bestFit="1" customWidth="1"/>
    <col min="3" max="3" width="22.5546875" bestFit="1" customWidth="1"/>
    <col min="4" max="4" width="22.88671875" bestFit="1" customWidth="1"/>
    <col min="5" max="5" width="21.5546875" bestFit="1" customWidth="1"/>
    <col min="6" max="6" width="22.5546875" bestFit="1" customWidth="1"/>
    <col min="7" max="7" width="22.88671875" bestFit="1" customWidth="1"/>
    <col min="8" max="8" width="24.88671875" bestFit="1" customWidth="1"/>
    <col min="9" max="9" width="24.5546875" bestFit="1" customWidth="1"/>
    <col min="10" max="10" width="24.109375" bestFit="1" customWidth="1"/>
    <col min="11" max="11" width="25" bestFit="1" customWidth="1"/>
    <col min="12" max="12" width="25.109375" bestFit="1" customWidth="1"/>
    <col min="13" max="13" width="24.44140625" bestFit="1" customWidth="1"/>
    <col min="14" max="14" width="36.88671875" bestFit="1" customWidth="1"/>
    <col min="15" max="15" width="18.5546875" customWidth="1"/>
    <col min="16" max="16" width="19.6640625" customWidth="1"/>
    <col min="17" max="17" width="16.88671875" customWidth="1"/>
    <col min="18" max="18" width="15.5546875" customWidth="1"/>
    <col min="20" max="20" width="96.6640625" bestFit="1" customWidth="1"/>
    <col min="22" max="29" width="6" bestFit="1" customWidth="1"/>
    <col min="30" max="31" width="7" bestFit="1" customWidth="1"/>
  </cols>
  <sheetData>
    <row r="6" spans="1:31" ht="18" x14ac:dyDescent="0.3">
      <c r="A6" s="57" t="s">
        <v>79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47"/>
      <c r="P6" s="47"/>
      <c r="Q6" s="47"/>
      <c r="R6" s="47"/>
    </row>
    <row r="7" spans="1:31" ht="18" x14ac:dyDescent="0.3">
      <c r="A7" s="57">
        <v>2025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47"/>
      <c r="P7" s="47"/>
      <c r="Q7" s="47"/>
      <c r="R7" s="47"/>
    </row>
    <row r="8" spans="1:31" ht="15.6" x14ac:dyDescent="0.3">
      <c r="A8" s="58" t="s">
        <v>78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48"/>
      <c r="P8" s="48"/>
      <c r="Q8" s="48"/>
      <c r="R8" s="48"/>
    </row>
    <row r="9" spans="1:31" x14ac:dyDescent="0.3">
      <c r="A9" s="59" t="s">
        <v>36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</row>
    <row r="10" spans="1:31" ht="18" x14ac:dyDescent="0.3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3"/>
      <c r="P10" s="23"/>
      <c r="Q10" s="23"/>
      <c r="R10" s="23"/>
      <c r="T10" s="11"/>
    </row>
    <row r="11" spans="1:31" ht="18" x14ac:dyDescent="0.3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3"/>
      <c r="P11" s="23"/>
      <c r="Q11" s="23"/>
      <c r="R11" s="23"/>
      <c r="T11" s="11"/>
    </row>
    <row r="12" spans="1:31" ht="15.6" x14ac:dyDescent="0.3">
      <c r="A12" s="14" t="s">
        <v>0</v>
      </c>
      <c r="B12" s="15" t="s">
        <v>77</v>
      </c>
      <c r="C12" s="15" t="s">
        <v>97</v>
      </c>
      <c r="D12" s="15" t="s">
        <v>98</v>
      </c>
      <c r="E12" s="15" t="s">
        <v>99</v>
      </c>
      <c r="F12" s="15" t="s">
        <v>100</v>
      </c>
      <c r="G12" s="15" t="s">
        <v>101</v>
      </c>
      <c r="H12" s="15" t="s">
        <v>102</v>
      </c>
      <c r="I12" s="15" t="s">
        <v>103</v>
      </c>
      <c r="J12" s="15" t="s">
        <v>104</v>
      </c>
      <c r="K12" s="15" t="s">
        <v>105</v>
      </c>
      <c r="L12" s="15" t="s">
        <v>109</v>
      </c>
      <c r="M12" s="15" t="s">
        <v>110</v>
      </c>
      <c r="N12" s="15" t="s">
        <v>92</v>
      </c>
      <c r="P12" s="29"/>
      <c r="Q12" s="29"/>
      <c r="R12" s="29"/>
      <c r="AD12" s="19"/>
      <c r="AE12" s="19"/>
    </row>
    <row r="13" spans="1:31" ht="12.75" customHeight="1" x14ac:dyDescent="0.3">
      <c r="A13" s="7" t="s">
        <v>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P13" s="33"/>
      <c r="Q13" s="33"/>
      <c r="R13" s="33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31" ht="24" customHeight="1" x14ac:dyDescent="0.3">
      <c r="A14" s="9" t="s">
        <v>2</v>
      </c>
      <c r="B14" s="17">
        <f t="shared" ref="B14:I14" si="0">+B15+B16+B17+B18+B19</f>
        <v>221689374.05999997</v>
      </c>
      <c r="C14" s="6">
        <f t="shared" si="0"/>
        <v>106336169.66</v>
      </c>
      <c r="D14" s="6">
        <f t="shared" si="0"/>
        <v>106798274.7</v>
      </c>
      <c r="E14" s="6">
        <f t="shared" si="0"/>
        <v>107480523.17</v>
      </c>
      <c r="F14" s="6">
        <f t="shared" si="0"/>
        <v>108377573.00999999</v>
      </c>
      <c r="G14" s="6">
        <f t="shared" si="0"/>
        <v>0</v>
      </c>
      <c r="H14" s="6">
        <f t="shared" si="0"/>
        <v>0</v>
      </c>
      <c r="I14" s="6">
        <f t="shared" si="0"/>
        <v>0</v>
      </c>
      <c r="J14" s="6">
        <f>+J15+J16+J17+J18+J19</f>
        <v>0</v>
      </c>
      <c r="K14" s="6">
        <f>+K15+K16+K17+K18+K19</f>
        <v>0</v>
      </c>
      <c r="L14" s="6">
        <f>+L15+L16+L17+L18+L19</f>
        <v>0</v>
      </c>
      <c r="M14" s="6">
        <f>+M15+M16+M17+M18+M19</f>
        <v>0</v>
      </c>
      <c r="N14" s="21">
        <f>+B14+C14+D14+E14+F14+G14+H14+I14+J14+K14+L14+M14</f>
        <v>650681914.5999999</v>
      </c>
    </row>
    <row r="15" spans="1:31" x14ac:dyDescent="0.3">
      <c r="A15" s="10" t="s">
        <v>3</v>
      </c>
      <c r="B15" s="52">
        <v>98336137.019999996</v>
      </c>
      <c r="C15" s="51">
        <v>98304837.019999996</v>
      </c>
      <c r="D15" s="51">
        <v>98810662.019999996</v>
      </c>
      <c r="E15" s="51">
        <v>99487762.019999996</v>
      </c>
      <c r="F15" s="51">
        <v>100200624.77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19">
        <f t="shared" ref="N15:N78" si="1">+B15+C15+D15+E15+F15+G15+H15+I15+J15+K15+L15+M15</f>
        <v>495140022.84999996</v>
      </c>
    </row>
    <row r="16" spans="1:31" x14ac:dyDescent="0.3">
      <c r="A16" s="10" t="s">
        <v>4</v>
      </c>
      <c r="B16" s="51">
        <v>122140425.5</v>
      </c>
      <c r="C16" s="51">
        <v>6769485.75</v>
      </c>
      <c r="D16" s="51">
        <v>6687895</v>
      </c>
      <c r="E16" s="51">
        <v>6661185</v>
      </c>
      <c r="F16" s="51">
        <v>6836700.75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19">
        <f t="shared" si="1"/>
        <v>149095692</v>
      </c>
    </row>
    <row r="17" spans="1:14" x14ac:dyDescent="0.3">
      <c r="A17" s="10" t="s">
        <v>81</v>
      </c>
      <c r="B17" s="51">
        <v>0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19">
        <f t="shared" si="1"/>
        <v>0</v>
      </c>
    </row>
    <row r="18" spans="1:14" ht="15.75" customHeight="1" x14ac:dyDescent="0.3">
      <c r="A18" s="10" t="s">
        <v>5</v>
      </c>
      <c r="B18" s="51">
        <v>0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19">
        <f t="shared" si="1"/>
        <v>0</v>
      </c>
    </row>
    <row r="19" spans="1:14" ht="18" customHeight="1" x14ac:dyDescent="0.3">
      <c r="A19" s="10" t="s">
        <v>6</v>
      </c>
      <c r="B19" s="51">
        <v>1212811.54</v>
      </c>
      <c r="C19" s="51">
        <v>1261846.8899999999</v>
      </c>
      <c r="D19" s="51">
        <v>1299717.68</v>
      </c>
      <c r="E19" s="51">
        <v>1331576.1499999999</v>
      </c>
      <c r="F19" s="51">
        <v>1340247.49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19">
        <f t="shared" si="1"/>
        <v>6446199.75</v>
      </c>
    </row>
    <row r="20" spans="1:14" ht="21" customHeight="1" x14ac:dyDescent="0.3">
      <c r="A20" s="9" t="s">
        <v>7</v>
      </c>
      <c r="B20" s="6">
        <f t="shared" ref="B20:I20" si="2">+B21+B22+B23+B24+B25+B26+B27+B28+B29</f>
        <v>30239026.369999997</v>
      </c>
      <c r="C20" s="6">
        <f t="shared" si="2"/>
        <v>77107665.349999994</v>
      </c>
      <c r="D20" s="6">
        <f>+D21+D22+D23+D24+D25+D26+D27+D28+D29</f>
        <v>76932681.859999999</v>
      </c>
      <c r="E20" s="6">
        <f t="shared" si="2"/>
        <v>80297996.909999996</v>
      </c>
      <c r="F20" s="6">
        <f t="shared" si="2"/>
        <v>69602802.039999992</v>
      </c>
      <c r="G20" s="6">
        <f t="shared" si="2"/>
        <v>0</v>
      </c>
      <c r="H20" s="6">
        <f t="shared" si="2"/>
        <v>0</v>
      </c>
      <c r="I20" s="6">
        <f t="shared" si="2"/>
        <v>0</v>
      </c>
      <c r="J20" s="6">
        <f>+J21+J22+J23+J24+J25+J26+J27+J28+J29</f>
        <v>0</v>
      </c>
      <c r="K20" s="6">
        <f>+K21+K22+K23+K24+K25+K26+K27+K28+K29</f>
        <v>0</v>
      </c>
      <c r="L20" s="6">
        <f>+L21+L22+L23+L24+L25+L26+L27+L28+L29</f>
        <v>0</v>
      </c>
      <c r="M20" s="6">
        <f>+M21+M22+M23+M24+M25+M26+M27+M28+M29</f>
        <v>0</v>
      </c>
      <c r="N20" s="21">
        <f t="shared" si="1"/>
        <v>334180172.52999997</v>
      </c>
    </row>
    <row r="21" spans="1:14" ht="15.75" customHeight="1" x14ac:dyDescent="0.3">
      <c r="A21" s="10" t="s">
        <v>8</v>
      </c>
      <c r="B21" s="51">
        <v>12479294.529999999</v>
      </c>
      <c r="C21" s="51">
        <v>11202512.09</v>
      </c>
      <c r="D21" s="51">
        <v>13862635.98</v>
      </c>
      <c r="E21" s="51">
        <v>12679050.189999999</v>
      </c>
      <c r="F21" s="51">
        <v>13300373.060000001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19">
        <f t="shared" si="1"/>
        <v>63523865.849999994</v>
      </c>
    </row>
    <row r="22" spans="1:14" x14ac:dyDescent="0.3">
      <c r="A22" s="10" t="s">
        <v>9</v>
      </c>
      <c r="B22" s="51">
        <v>0</v>
      </c>
      <c r="C22" s="51">
        <v>88464.6</v>
      </c>
      <c r="D22" s="51">
        <v>1138226.3500000001</v>
      </c>
      <c r="E22" s="51">
        <v>88464.6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19">
        <f t="shared" si="1"/>
        <v>1315155.5500000003</v>
      </c>
    </row>
    <row r="23" spans="1:14" x14ac:dyDescent="0.3">
      <c r="A23" s="10" t="s">
        <v>10</v>
      </c>
      <c r="B23" s="51">
        <v>12918227.970000001</v>
      </c>
      <c r="C23" s="51">
        <v>12559769.67</v>
      </c>
      <c r="D23" s="51">
        <v>13646765</v>
      </c>
      <c r="E23" s="51">
        <v>13142120.75</v>
      </c>
      <c r="F23" s="51">
        <v>12920865.52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19">
        <f t="shared" si="1"/>
        <v>65187748.909999996</v>
      </c>
    </row>
    <row r="24" spans="1:14" ht="18" customHeight="1" x14ac:dyDescent="0.3">
      <c r="A24" s="10" t="s">
        <v>11</v>
      </c>
      <c r="B24" s="51">
        <v>0</v>
      </c>
      <c r="C24" s="51">
        <v>0</v>
      </c>
      <c r="D24" s="51">
        <v>2464791.67</v>
      </c>
      <c r="E24" s="51">
        <v>0</v>
      </c>
      <c r="F24" s="51">
        <v>1851513.67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19">
        <f t="shared" si="1"/>
        <v>4316305.34</v>
      </c>
    </row>
    <row r="25" spans="1:14" x14ac:dyDescent="0.3">
      <c r="A25" s="10" t="s">
        <v>12</v>
      </c>
      <c r="B25" s="51">
        <v>2309979.13</v>
      </c>
      <c r="C25" s="51">
        <v>1115592.1599999999</v>
      </c>
      <c r="D25" s="51">
        <v>6438737.4900000002</v>
      </c>
      <c r="E25" s="51">
        <v>4487103.12</v>
      </c>
      <c r="F25" s="51">
        <v>7875813.0700000003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19">
        <f t="shared" si="1"/>
        <v>22227224.970000003</v>
      </c>
    </row>
    <row r="26" spans="1:14" x14ac:dyDescent="0.3">
      <c r="A26" s="10" t="s">
        <v>13</v>
      </c>
      <c r="B26" s="51">
        <v>1416841.45</v>
      </c>
      <c r="C26" s="51">
        <v>44748363.049999997</v>
      </c>
      <c r="D26" s="51">
        <v>1624586.19</v>
      </c>
      <c r="E26" s="51">
        <v>44645341.219999999</v>
      </c>
      <c r="F26" s="51">
        <v>22796035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19">
        <f t="shared" si="1"/>
        <v>115231166.91</v>
      </c>
    </row>
    <row r="27" spans="1:14" x14ac:dyDescent="0.3">
      <c r="A27" s="10" t="s">
        <v>14</v>
      </c>
      <c r="B27" s="51">
        <v>1084683.29</v>
      </c>
      <c r="C27" s="51">
        <v>7362963.7800000003</v>
      </c>
      <c r="D27" s="51">
        <v>13834848.91</v>
      </c>
      <c r="E27" s="51">
        <v>4746724.99</v>
      </c>
      <c r="F27" s="51">
        <v>9042547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19">
        <f t="shared" si="1"/>
        <v>36071767.969999999</v>
      </c>
    </row>
    <row r="28" spans="1:14" x14ac:dyDescent="0.3">
      <c r="A28" s="10" t="s">
        <v>15</v>
      </c>
      <c r="B28" s="51">
        <v>30000</v>
      </c>
      <c r="C28" s="51">
        <v>30000</v>
      </c>
      <c r="D28" s="51">
        <v>22925191.920000002</v>
      </c>
      <c r="E28" s="51">
        <v>257192.04</v>
      </c>
      <c r="F28" s="51">
        <v>589472.92000000004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19">
        <f t="shared" si="1"/>
        <v>23831856.880000003</v>
      </c>
    </row>
    <row r="29" spans="1:14" x14ac:dyDescent="0.3">
      <c r="A29" s="10" t="s">
        <v>37</v>
      </c>
      <c r="B29" s="51">
        <v>0</v>
      </c>
      <c r="C29" s="51">
        <v>0</v>
      </c>
      <c r="D29" s="51">
        <v>996898.35</v>
      </c>
      <c r="E29" s="51">
        <v>252000</v>
      </c>
      <c r="F29" s="51">
        <v>1226181.8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19">
        <f t="shared" si="1"/>
        <v>2475080.1500000004</v>
      </c>
    </row>
    <row r="30" spans="1:14" ht="15.75" customHeight="1" x14ac:dyDescent="0.3">
      <c r="A30" s="9" t="s">
        <v>16</v>
      </c>
      <c r="B30" s="6">
        <f t="shared" ref="B30:I30" si="3">+B32+B31+B33+B34+B35+B36+B37+B38+B39</f>
        <v>28315763.98</v>
      </c>
      <c r="C30" s="6">
        <f t="shared" si="3"/>
        <v>48396661.420000002</v>
      </c>
      <c r="D30" s="6">
        <f t="shared" si="3"/>
        <v>88281939.129999995</v>
      </c>
      <c r="E30" s="6">
        <f t="shared" si="3"/>
        <v>37368853.530000001</v>
      </c>
      <c r="F30" s="6">
        <f t="shared" si="3"/>
        <v>71467272.780000001</v>
      </c>
      <c r="G30" s="6">
        <f t="shared" si="3"/>
        <v>0</v>
      </c>
      <c r="H30" s="6">
        <f t="shared" si="3"/>
        <v>0</v>
      </c>
      <c r="I30" s="6">
        <f t="shared" si="3"/>
        <v>0</v>
      </c>
      <c r="J30" s="6">
        <f>+J32+J31+J33+J34+J35+J36+J37+J38+J39</f>
        <v>0</v>
      </c>
      <c r="K30" s="6">
        <f>+K32+K31+K33+K34+K35+K36+K37+K38+K39</f>
        <v>0</v>
      </c>
      <c r="L30" s="6">
        <f>+L32+L31+L33+L34+L35+L36+L37+L38+L39</f>
        <v>0</v>
      </c>
      <c r="M30" s="6">
        <f>+M32+M31+M33+M34+M35+M36+M37+M38+M39</f>
        <v>0</v>
      </c>
      <c r="N30" s="21">
        <f t="shared" si="1"/>
        <v>273830490.84000003</v>
      </c>
    </row>
    <row r="31" spans="1:14" x14ac:dyDescent="0.3">
      <c r="A31" s="10" t="s">
        <v>17</v>
      </c>
      <c r="B31" s="51">
        <v>12291908.460000001</v>
      </c>
      <c r="C31" s="51">
        <v>17442186.879999999</v>
      </c>
      <c r="D31" s="51">
        <v>17157609.350000001</v>
      </c>
      <c r="E31" s="51">
        <v>16002047.23</v>
      </c>
      <c r="F31" s="51">
        <v>14233499.33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19">
        <f t="shared" si="1"/>
        <v>77127251.25</v>
      </c>
    </row>
    <row r="32" spans="1:14" x14ac:dyDescent="0.3">
      <c r="A32" s="10" t="s">
        <v>18</v>
      </c>
      <c r="B32" s="51">
        <v>0</v>
      </c>
      <c r="C32" s="51">
        <v>1932014</v>
      </c>
      <c r="D32" s="51">
        <v>29903241.399999999</v>
      </c>
      <c r="E32" s="51">
        <v>53345.440000000002</v>
      </c>
      <c r="F32" s="51">
        <v>10153283.5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19">
        <f t="shared" si="1"/>
        <v>42041884.340000004</v>
      </c>
    </row>
    <row r="33" spans="1:14" x14ac:dyDescent="0.3">
      <c r="A33" s="10" t="s">
        <v>19</v>
      </c>
      <c r="B33" s="51">
        <v>0</v>
      </c>
      <c r="C33" s="51">
        <v>1008900</v>
      </c>
      <c r="D33" s="51">
        <v>1954697.14</v>
      </c>
      <c r="E33" s="51">
        <v>252130.6</v>
      </c>
      <c r="F33" s="51">
        <v>164034.16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19">
        <f t="shared" si="1"/>
        <v>3379761.9</v>
      </c>
    </row>
    <row r="34" spans="1:14" x14ac:dyDescent="0.3">
      <c r="A34" s="10" t="s">
        <v>20</v>
      </c>
      <c r="B34" s="51">
        <v>0</v>
      </c>
      <c r="C34" s="51">
        <v>0</v>
      </c>
      <c r="D34" s="51">
        <v>705800</v>
      </c>
      <c r="E34" s="51">
        <v>0</v>
      </c>
      <c r="F34" s="51">
        <v>1514757.6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19">
        <f t="shared" si="1"/>
        <v>2220557.6</v>
      </c>
    </row>
    <row r="35" spans="1:14" x14ac:dyDescent="0.3">
      <c r="A35" s="10" t="s">
        <v>21</v>
      </c>
      <c r="B35" s="51">
        <v>0</v>
      </c>
      <c r="C35" s="51">
        <v>565333.63</v>
      </c>
      <c r="D35" s="51">
        <v>0</v>
      </c>
      <c r="E35" s="51">
        <v>144821.35</v>
      </c>
      <c r="F35" s="51">
        <v>316245.90000000002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19">
        <f t="shared" si="1"/>
        <v>1026400.88</v>
      </c>
    </row>
    <row r="36" spans="1:14" x14ac:dyDescent="0.3">
      <c r="A36" s="10" t="s">
        <v>22</v>
      </c>
      <c r="B36" s="51">
        <v>0</v>
      </c>
      <c r="C36" s="51">
        <v>0</v>
      </c>
      <c r="D36" s="51">
        <v>3663437.91</v>
      </c>
      <c r="E36" s="51">
        <v>69191.66</v>
      </c>
      <c r="F36" s="51">
        <v>1142424.79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19">
        <f t="shared" si="1"/>
        <v>4875054.3600000003</v>
      </c>
    </row>
    <row r="37" spans="1:14" x14ac:dyDescent="0.3">
      <c r="A37" s="10" t="s">
        <v>23</v>
      </c>
      <c r="B37" s="51">
        <v>16023855.52</v>
      </c>
      <c r="C37" s="51">
        <v>25478731.82</v>
      </c>
      <c r="D37" s="51">
        <v>16920053.25</v>
      </c>
      <c r="E37" s="51">
        <v>10537742.609999999</v>
      </c>
      <c r="F37" s="51">
        <v>30885502.829999998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19">
        <f t="shared" si="1"/>
        <v>99845886.030000001</v>
      </c>
    </row>
    <row r="38" spans="1:14" x14ac:dyDescent="0.3">
      <c r="A38" s="10" t="s">
        <v>38</v>
      </c>
      <c r="B38" s="51">
        <v>0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19">
        <f t="shared" si="1"/>
        <v>0</v>
      </c>
    </row>
    <row r="39" spans="1:14" x14ac:dyDescent="0.3">
      <c r="A39" s="10" t="s">
        <v>24</v>
      </c>
      <c r="B39" s="51">
        <v>0</v>
      </c>
      <c r="C39" s="51">
        <v>1969495.09</v>
      </c>
      <c r="D39" s="51">
        <v>17977100.079999998</v>
      </c>
      <c r="E39" s="51">
        <v>10309574.640000001</v>
      </c>
      <c r="F39" s="51">
        <v>13057524.67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19">
        <f t="shared" si="1"/>
        <v>43313694.479999997</v>
      </c>
    </row>
    <row r="40" spans="1:14" ht="24" customHeight="1" x14ac:dyDescent="0.3">
      <c r="A40" s="9" t="s">
        <v>25</v>
      </c>
      <c r="B40" s="6">
        <f t="shared" ref="B40:I40" si="4">+B41+B42+B43+B44+B45+B46+B47+B48</f>
        <v>724846134.41999996</v>
      </c>
      <c r="C40" s="6">
        <f t="shared" si="4"/>
        <v>705276846.24000001</v>
      </c>
      <c r="D40" s="6">
        <f t="shared" si="4"/>
        <v>707179883.83999991</v>
      </c>
      <c r="E40" s="6">
        <f t="shared" si="4"/>
        <v>741423873.64999998</v>
      </c>
      <c r="F40" s="6">
        <f t="shared" si="4"/>
        <v>732198568.52999997</v>
      </c>
      <c r="G40" s="6">
        <f t="shared" si="4"/>
        <v>0</v>
      </c>
      <c r="H40" s="6">
        <f t="shared" si="4"/>
        <v>0</v>
      </c>
      <c r="I40" s="6">
        <f t="shared" si="4"/>
        <v>0</v>
      </c>
      <c r="J40" s="6">
        <f t="shared" ref="J40:K40" si="5">+J41+J42+J43+J44+J45+J46+J47+J48</f>
        <v>0</v>
      </c>
      <c r="K40" s="6">
        <f t="shared" si="5"/>
        <v>0</v>
      </c>
      <c r="L40" s="6">
        <f>+L41+L42+L43+L44+L45+L46+L47+L48</f>
        <v>0</v>
      </c>
      <c r="M40" s="6">
        <f>+M41+M42+M43+M44+M45+M46+M47+M48</f>
        <v>0</v>
      </c>
      <c r="N40" s="21">
        <f t="shared" si="1"/>
        <v>3610925306.6799994</v>
      </c>
    </row>
    <row r="41" spans="1:14" x14ac:dyDescent="0.3">
      <c r="A41" s="10" t="s">
        <v>26</v>
      </c>
      <c r="B41" s="51">
        <v>691788213.13</v>
      </c>
      <c r="C41" s="51">
        <v>692550630.14999998</v>
      </c>
      <c r="D41" s="51">
        <v>694289553.42999995</v>
      </c>
      <c r="E41" s="51">
        <v>718817777.64999998</v>
      </c>
      <c r="F41" s="51">
        <v>719592472.52999997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19">
        <f t="shared" si="1"/>
        <v>3517038646.8900003</v>
      </c>
    </row>
    <row r="42" spans="1:14" x14ac:dyDescent="0.3">
      <c r="A42" s="10" t="s">
        <v>39</v>
      </c>
      <c r="B42" s="51">
        <v>11946284</v>
      </c>
      <c r="C42" s="51">
        <v>11946284</v>
      </c>
      <c r="D42" s="51">
        <v>11946284</v>
      </c>
      <c r="E42" s="51">
        <v>11946284</v>
      </c>
      <c r="F42" s="51">
        <v>11946284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19">
        <f t="shared" si="1"/>
        <v>59731420</v>
      </c>
    </row>
    <row r="43" spans="1:14" x14ac:dyDescent="0.3">
      <c r="A43" s="10" t="s">
        <v>40</v>
      </c>
      <c r="B43" s="51">
        <v>0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19">
        <f t="shared" si="1"/>
        <v>0</v>
      </c>
    </row>
    <row r="44" spans="1:14" x14ac:dyDescent="0.3">
      <c r="A44" s="10" t="s">
        <v>41</v>
      </c>
      <c r="B44" s="51">
        <v>0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19">
        <f t="shared" si="1"/>
        <v>0</v>
      </c>
    </row>
    <row r="45" spans="1:14" x14ac:dyDescent="0.3">
      <c r="A45" s="10" t="s">
        <v>42</v>
      </c>
      <c r="B45" s="51">
        <v>0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19">
        <f t="shared" si="1"/>
        <v>0</v>
      </c>
    </row>
    <row r="46" spans="1:14" ht="19.5" customHeight="1" x14ac:dyDescent="0.3">
      <c r="A46" s="10" t="s">
        <v>82</v>
      </c>
      <c r="B46" s="51">
        <v>0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19">
        <f t="shared" si="1"/>
        <v>0</v>
      </c>
    </row>
    <row r="47" spans="1:14" x14ac:dyDescent="0.3">
      <c r="A47" s="10" t="s">
        <v>27</v>
      </c>
      <c r="B47" s="51">
        <v>10451825.289999999</v>
      </c>
      <c r="C47" s="51">
        <v>120120.09</v>
      </c>
      <c r="D47" s="51">
        <v>284234.40999999997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19">
        <f t="shared" si="1"/>
        <v>10856179.789999999</v>
      </c>
    </row>
    <row r="48" spans="1:14" x14ac:dyDescent="0.3">
      <c r="A48" s="10" t="s">
        <v>43</v>
      </c>
      <c r="B48" s="51">
        <v>10659812</v>
      </c>
      <c r="C48" s="51">
        <v>659812</v>
      </c>
      <c r="D48" s="51">
        <v>659812</v>
      </c>
      <c r="E48" s="51">
        <v>10659812</v>
      </c>
      <c r="F48" s="51">
        <v>659812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19">
        <f t="shared" si="1"/>
        <v>23299060</v>
      </c>
    </row>
    <row r="49" spans="1:14" x14ac:dyDescent="0.3">
      <c r="A49" s="9" t="s">
        <v>44</v>
      </c>
      <c r="B49" s="6">
        <v>0</v>
      </c>
      <c r="C49" s="6">
        <v>0</v>
      </c>
      <c r="D49" s="3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f t="shared" ref="J49:K49" si="6">+J50+J51+J52+J53+J54+J55+J56</f>
        <v>0</v>
      </c>
      <c r="K49" s="6">
        <f t="shared" si="6"/>
        <v>0</v>
      </c>
      <c r="L49" s="6">
        <f>+L50+L51+L52+L53+L54+L55+L56</f>
        <v>0</v>
      </c>
      <c r="M49" s="6">
        <f>+M50+M51+M52+M53+M54+M55+M56</f>
        <v>0</v>
      </c>
      <c r="N49" s="19">
        <f t="shared" si="1"/>
        <v>0</v>
      </c>
    </row>
    <row r="50" spans="1:14" x14ac:dyDescent="0.3">
      <c r="A50" s="10" t="s">
        <v>45</v>
      </c>
      <c r="B50" s="51">
        <v>0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19">
        <f t="shared" si="1"/>
        <v>0</v>
      </c>
    </row>
    <row r="51" spans="1:14" x14ac:dyDescent="0.3">
      <c r="A51" s="10" t="s">
        <v>46</v>
      </c>
      <c r="B51" s="51">
        <v>0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19">
        <f t="shared" si="1"/>
        <v>0</v>
      </c>
    </row>
    <row r="52" spans="1:14" x14ac:dyDescent="0.3">
      <c r="A52" s="10" t="s">
        <v>47</v>
      </c>
      <c r="B52" s="51">
        <v>0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19">
        <f t="shared" si="1"/>
        <v>0</v>
      </c>
    </row>
    <row r="53" spans="1:14" x14ac:dyDescent="0.3">
      <c r="A53" s="10" t="s">
        <v>48</v>
      </c>
      <c r="B53" s="51">
        <v>0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19">
        <f t="shared" si="1"/>
        <v>0</v>
      </c>
    </row>
    <row r="54" spans="1:14" x14ac:dyDescent="0.3">
      <c r="A54" s="10" t="s">
        <v>49</v>
      </c>
      <c r="B54" s="51">
        <v>0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19">
        <f t="shared" si="1"/>
        <v>0</v>
      </c>
    </row>
    <row r="55" spans="1:14" x14ac:dyDescent="0.3">
      <c r="A55" s="10" t="s">
        <v>50</v>
      </c>
      <c r="B55" s="51">
        <v>0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19">
        <f t="shared" si="1"/>
        <v>0</v>
      </c>
    </row>
    <row r="56" spans="1:14" x14ac:dyDescent="0.3">
      <c r="A56" s="10" t="s">
        <v>51</v>
      </c>
      <c r="B56" s="51">
        <v>0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19">
        <f t="shared" si="1"/>
        <v>0</v>
      </c>
    </row>
    <row r="57" spans="1:14" ht="19.5" customHeight="1" x14ac:dyDescent="0.3">
      <c r="A57" s="9" t="s">
        <v>28</v>
      </c>
      <c r="B57" s="17">
        <f t="shared" ref="B57:I57" si="7">+B58+B59+B60+B61+B62+B63+B64+B65+B66+B67+B68</f>
        <v>2647227</v>
      </c>
      <c r="C57" s="6">
        <f t="shared" si="7"/>
        <v>0</v>
      </c>
      <c r="D57" s="6">
        <f t="shared" si="7"/>
        <v>16057949.59</v>
      </c>
      <c r="E57" s="6">
        <f t="shared" si="7"/>
        <v>9769452.4500000011</v>
      </c>
      <c r="F57" s="6">
        <f t="shared" si="7"/>
        <v>10575728.859999999</v>
      </c>
      <c r="G57" s="6">
        <f t="shared" si="7"/>
        <v>0</v>
      </c>
      <c r="H57" s="6">
        <f t="shared" si="7"/>
        <v>0</v>
      </c>
      <c r="I57" s="6">
        <f t="shared" si="7"/>
        <v>0</v>
      </c>
      <c r="J57" s="6">
        <f t="shared" ref="J57:K57" si="8">+J58+J59+J60+J61+J62+J63+J64+J65+J66+J67+J68</f>
        <v>0</v>
      </c>
      <c r="K57" s="6">
        <f t="shared" si="8"/>
        <v>0</v>
      </c>
      <c r="L57" s="6">
        <f>+L58+L59+L60+L61+L62+L63+L64+L65+L66+L67+L68</f>
        <v>0</v>
      </c>
      <c r="M57" s="6">
        <f>+M58+M59+M60+M61+M62+M63+M64+M65+M66+M67+M68</f>
        <v>0</v>
      </c>
      <c r="N57" s="21">
        <f t="shared" si="1"/>
        <v>39050357.899999999</v>
      </c>
    </row>
    <row r="58" spans="1:14" ht="19.5" customHeight="1" x14ac:dyDescent="0.3">
      <c r="A58" s="10" t="s">
        <v>29</v>
      </c>
      <c r="B58" s="51">
        <v>0</v>
      </c>
      <c r="C58" s="51">
        <v>0</v>
      </c>
      <c r="D58" s="51">
        <v>5521599.0899999999</v>
      </c>
      <c r="E58" s="51">
        <v>6914999.9800000004</v>
      </c>
      <c r="F58" s="51">
        <v>479473.32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19">
        <f t="shared" si="1"/>
        <v>12916072.390000001</v>
      </c>
    </row>
    <row r="59" spans="1:14" x14ac:dyDescent="0.3">
      <c r="A59" s="10" t="s">
        <v>30</v>
      </c>
      <c r="B59" s="51">
        <v>0</v>
      </c>
      <c r="C59" s="51">
        <v>0</v>
      </c>
      <c r="D59" s="51">
        <v>0</v>
      </c>
      <c r="E59" s="51">
        <v>533212.5</v>
      </c>
      <c r="F59" s="51">
        <v>939880.68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19">
        <f t="shared" si="1"/>
        <v>1473093.1800000002</v>
      </c>
    </row>
    <row r="60" spans="1:14" x14ac:dyDescent="0.3">
      <c r="A60" s="10" t="s">
        <v>31</v>
      </c>
      <c r="B60" s="51">
        <v>0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19">
        <f t="shared" si="1"/>
        <v>0</v>
      </c>
    </row>
    <row r="61" spans="1:14" x14ac:dyDescent="0.3">
      <c r="A61" s="10" t="s">
        <v>32</v>
      </c>
      <c r="B61" s="51">
        <v>0</v>
      </c>
      <c r="C61" s="51">
        <v>0</v>
      </c>
      <c r="D61" s="51">
        <v>0</v>
      </c>
      <c r="E61" s="51">
        <v>0</v>
      </c>
      <c r="F61" s="51">
        <v>609794.74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19">
        <f t="shared" si="1"/>
        <v>609794.74</v>
      </c>
    </row>
    <row r="62" spans="1:14" x14ac:dyDescent="0.3">
      <c r="A62" s="10" t="s">
        <v>33</v>
      </c>
      <c r="B62" s="51">
        <v>0</v>
      </c>
      <c r="C62" s="51">
        <v>0</v>
      </c>
      <c r="D62" s="51">
        <v>525660.5</v>
      </c>
      <c r="E62" s="51">
        <v>1514164.08</v>
      </c>
      <c r="F62" s="51">
        <v>1537227.66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19">
        <f t="shared" si="1"/>
        <v>3577052.24</v>
      </c>
    </row>
    <row r="63" spans="1:14" x14ac:dyDescent="0.3">
      <c r="A63" s="10" t="s">
        <v>52</v>
      </c>
      <c r="B63" s="51">
        <v>0</v>
      </c>
      <c r="C63" s="51">
        <v>0</v>
      </c>
      <c r="D63" s="51">
        <v>10010690</v>
      </c>
      <c r="E63" s="51">
        <v>807075.89</v>
      </c>
      <c r="F63" s="51">
        <v>1592164.86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19">
        <f t="shared" si="1"/>
        <v>12409930.75</v>
      </c>
    </row>
    <row r="64" spans="1:14" ht="16.5" customHeight="1" x14ac:dyDescent="0.3">
      <c r="A64" s="10" t="s">
        <v>53</v>
      </c>
      <c r="B64" s="51">
        <v>0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19">
        <f t="shared" si="1"/>
        <v>0</v>
      </c>
    </row>
    <row r="65" spans="1:14" ht="17.25" customHeight="1" x14ac:dyDescent="0.3">
      <c r="A65" s="10" t="s">
        <v>34</v>
      </c>
      <c r="B65" s="51">
        <v>0</v>
      </c>
      <c r="C65" s="51">
        <v>0</v>
      </c>
      <c r="D65" s="51">
        <v>0</v>
      </c>
      <c r="E65" s="51">
        <v>0</v>
      </c>
      <c r="F65" s="51">
        <v>5417187.5999999996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19">
        <f t="shared" si="1"/>
        <v>5417187.5999999996</v>
      </c>
    </row>
    <row r="66" spans="1:14" ht="17.25" customHeight="1" x14ac:dyDescent="0.3">
      <c r="A66" s="10" t="s">
        <v>83</v>
      </c>
      <c r="B66" s="51">
        <v>2647227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19">
        <f t="shared" si="1"/>
        <v>2647227</v>
      </c>
    </row>
    <row r="67" spans="1:14" x14ac:dyDescent="0.3">
      <c r="A67" s="10" t="s">
        <v>84</v>
      </c>
      <c r="B67" s="51">
        <v>0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19">
        <f t="shared" si="1"/>
        <v>0</v>
      </c>
    </row>
    <row r="68" spans="1:14" ht="16.5" customHeight="1" x14ac:dyDescent="0.3">
      <c r="A68" s="10" t="s">
        <v>85</v>
      </c>
      <c r="B68" s="51">
        <v>0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19">
        <f t="shared" si="1"/>
        <v>0</v>
      </c>
    </row>
    <row r="69" spans="1:14" ht="17.25" customHeight="1" x14ac:dyDescent="0.3">
      <c r="A69" s="9" t="s">
        <v>54</v>
      </c>
      <c r="B69" s="6">
        <f t="shared" ref="B69:I69" si="9">+B70+B71+B72+B73</f>
        <v>1088057.7</v>
      </c>
      <c r="C69" s="6">
        <f t="shared" si="9"/>
        <v>4132046.82</v>
      </c>
      <c r="D69" s="6">
        <f t="shared" si="9"/>
        <v>0</v>
      </c>
      <c r="E69" s="6">
        <f t="shared" si="9"/>
        <v>44592948.600000001</v>
      </c>
      <c r="F69" s="6">
        <f t="shared" si="9"/>
        <v>123441057.2</v>
      </c>
      <c r="G69" s="6">
        <f t="shared" si="9"/>
        <v>0</v>
      </c>
      <c r="H69" s="6">
        <f t="shared" si="9"/>
        <v>0</v>
      </c>
      <c r="I69" s="6">
        <f t="shared" si="9"/>
        <v>0</v>
      </c>
      <c r="J69" s="6">
        <f t="shared" ref="J69:K69" si="10">+J70+J71+J72+J73</f>
        <v>0</v>
      </c>
      <c r="K69" s="6">
        <f t="shared" si="10"/>
        <v>0</v>
      </c>
      <c r="L69" s="6">
        <f>+L70+L71+L72+L73</f>
        <v>0</v>
      </c>
      <c r="M69" s="6">
        <f>+M70+M71+M72+M73</f>
        <v>0</v>
      </c>
      <c r="N69" s="21">
        <f t="shared" si="1"/>
        <v>173254110.31999999</v>
      </c>
    </row>
    <row r="70" spans="1:14" ht="18.75" customHeight="1" x14ac:dyDescent="0.3">
      <c r="A70" s="10" t="s">
        <v>55</v>
      </c>
      <c r="B70" s="51">
        <v>1088057.7</v>
      </c>
      <c r="C70" s="51">
        <v>4132046.82</v>
      </c>
      <c r="D70" s="51">
        <v>0</v>
      </c>
      <c r="E70" s="51">
        <v>44592948.600000001</v>
      </c>
      <c r="F70" s="51">
        <v>123441057.2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19">
        <f t="shared" si="1"/>
        <v>173254110.31999999</v>
      </c>
    </row>
    <row r="71" spans="1:14" ht="18" customHeight="1" x14ac:dyDescent="0.3">
      <c r="A71" s="10" t="s">
        <v>56</v>
      </c>
      <c r="B71" s="51">
        <v>0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19">
        <f t="shared" si="1"/>
        <v>0</v>
      </c>
    </row>
    <row r="72" spans="1:14" x14ac:dyDescent="0.3">
      <c r="A72" s="10" t="s">
        <v>57</v>
      </c>
      <c r="B72" s="51">
        <v>0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19">
        <f t="shared" si="1"/>
        <v>0</v>
      </c>
    </row>
    <row r="73" spans="1:14" ht="28.8" x14ac:dyDescent="0.3">
      <c r="A73" s="10" t="s">
        <v>58</v>
      </c>
      <c r="B73" s="51">
        <v>0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19">
        <f t="shared" si="1"/>
        <v>0</v>
      </c>
    </row>
    <row r="74" spans="1:14" ht="31.5" customHeight="1" x14ac:dyDescent="0.3">
      <c r="A74" s="9" t="s">
        <v>59</v>
      </c>
      <c r="B74" s="6">
        <f t="shared" ref="B74:I74" si="11">+B75+B76+B77+B78+B79</f>
        <v>0</v>
      </c>
      <c r="C74" s="6">
        <f t="shared" si="11"/>
        <v>0</v>
      </c>
      <c r="D74" s="6">
        <f t="shared" si="11"/>
        <v>0</v>
      </c>
      <c r="E74" s="6">
        <f t="shared" si="11"/>
        <v>0</v>
      </c>
      <c r="F74" s="6">
        <f t="shared" si="11"/>
        <v>0</v>
      </c>
      <c r="G74" s="6">
        <f t="shared" si="11"/>
        <v>0</v>
      </c>
      <c r="H74" s="6">
        <f t="shared" si="11"/>
        <v>0</v>
      </c>
      <c r="I74" s="6">
        <f t="shared" si="11"/>
        <v>0</v>
      </c>
      <c r="J74" s="6">
        <f t="shared" ref="J74:K74" si="12">+J75+J76+J77+J78+J79</f>
        <v>0</v>
      </c>
      <c r="K74" s="6">
        <f t="shared" si="12"/>
        <v>0</v>
      </c>
      <c r="L74" s="6">
        <f>+L75+L76+L77+L78+L79</f>
        <v>0</v>
      </c>
      <c r="M74" s="6">
        <f>+M75+M76+M77+M78+M79</f>
        <v>0</v>
      </c>
      <c r="N74" s="19">
        <f t="shared" si="1"/>
        <v>0</v>
      </c>
    </row>
    <row r="75" spans="1:14" ht="20.25" customHeight="1" x14ac:dyDescent="0.3">
      <c r="A75" s="10" t="s">
        <v>60</v>
      </c>
      <c r="B75" s="51">
        <v>0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19">
        <f t="shared" si="1"/>
        <v>0</v>
      </c>
    </row>
    <row r="76" spans="1:14" x14ac:dyDescent="0.3">
      <c r="A76" s="10" t="s">
        <v>61</v>
      </c>
      <c r="B76" s="51">
        <v>0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  <c r="N76" s="19">
        <f t="shared" si="1"/>
        <v>0</v>
      </c>
    </row>
    <row r="77" spans="1:14" x14ac:dyDescent="0.3">
      <c r="A77" s="10" t="s">
        <v>86</v>
      </c>
      <c r="B77" s="51">
        <v>0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51">
        <v>0</v>
      </c>
      <c r="N77" s="19">
        <f t="shared" si="1"/>
        <v>0</v>
      </c>
    </row>
    <row r="78" spans="1:14" ht="18" customHeight="1" x14ac:dyDescent="0.3">
      <c r="A78" s="10" t="s">
        <v>87</v>
      </c>
      <c r="B78" s="51">
        <v>0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1">
        <v>0</v>
      </c>
      <c r="M78" s="51">
        <v>0</v>
      </c>
      <c r="N78" s="19">
        <f t="shared" si="1"/>
        <v>0</v>
      </c>
    </row>
    <row r="79" spans="1:14" ht="16.5" customHeight="1" x14ac:dyDescent="0.3">
      <c r="A79" s="10" t="s">
        <v>88</v>
      </c>
      <c r="B79" s="51">
        <v>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1">
        <v>0</v>
      </c>
      <c r="M79" s="51">
        <v>0</v>
      </c>
      <c r="N79" s="19">
        <f t="shared" ref="N79:N96" si="13">+B79+C79+D79+E79+F79+G79+H79+I79+J79+K79+L79+M79</f>
        <v>0</v>
      </c>
    </row>
    <row r="80" spans="1:14" ht="16.5" customHeight="1" x14ac:dyDescent="0.3">
      <c r="A80" s="9" t="s">
        <v>62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f t="shared" ref="J80:K80" si="14">+J81+J82+J83+J84</f>
        <v>0</v>
      </c>
      <c r="K80" s="6">
        <f t="shared" si="14"/>
        <v>0</v>
      </c>
      <c r="L80" s="6">
        <f>+L81+L82+L83+L84</f>
        <v>0</v>
      </c>
      <c r="M80" s="6">
        <f>+M81+M82+M83+M84</f>
        <v>0</v>
      </c>
      <c r="N80" s="19">
        <f t="shared" si="13"/>
        <v>0</v>
      </c>
    </row>
    <row r="81" spans="1:14" x14ac:dyDescent="0.3">
      <c r="A81" s="10" t="s">
        <v>63</v>
      </c>
      <c r="B81" s="51">
        <v>0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1">
        <v>0</v>
      </c>
      <c r="N81" s="19">
        <f t="shared" si="13"/>
        <v>0</v>
      </c>
    </row>
    <row r="82" spans="1:14" ht="18.75" customHeight="1" x14ac:dyDescent="0.3">
      <c r="A82" s="10" t="s">
        <v>64</v>
      </c>
      <c r="B82" s="51">
        <v>0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1">
        <v>0</v>
      </c>
      <c r="N82" s="19">
        <f t="shared" si="13"/>
        <v>0</v>
      </c>
    </row>
    <row r="83" spans="1:14" x14ac:dyDescent="0.3">
      <c r="A83" s="10" t="s">
        <v>89</v>
      </c>
      <c r="B83" s="51">
        <v>0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1">
        <v>0</v>
      </c>
      <c r="N83" s="19">
        <f t="shared" si="13"/>
        <v>0</v>
      </c>
    </row>
    <row r="84" spans="1:14" x14ac:dyDescent="0.3">
      <c r="A84" s="10" t="s">
        <v>65</v>
      </c>
      <c r="B84" s="51">
        <v>0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1">
        <v>0</v>
      </c>
      <c r="N84" s="19">
        <f t="shared" si="13"/>
        <v>0</v>
      </c>
    </row>
    <row r="85" spans="1:14" ht="20.25" customHeight="1" x14ac:dyDescent="0.3">
      <c r="A85" s="12" t="s">
        <v>35</v>
      </c>
      <c r="B85" s="20">
        <f t="shared" ref="B85:H85" si="15">+B40+B30+B20+B14+B57+B69</f>
        <v>1008825583.53</v>
      </c>
      <c r="C85" s="20">
        <f t="shared" si="15"/>
        <v>941249389.49000001</v>
      </c>
      <c r="D85" s="20">
        <f t="shared" si="15"/>
        <v>995250729.12</v>
      </c>
      <c r="E85" s="20">
        <f t="shared" si="15"/>
        <v>1020933648.3099999</v>
      </c>
      <c r="F85" s="20">
        <f t="shared" si="15"/>
        <v>1115663002.4199998</v>
      </c>
      <c r="G85" s="20">
        <f t="shared" si="15"/>
        <v>0</v>
      </c>
      <c r="H85" s="20">
        <f t="shared" si="15"/>
        <v>0</v>
      </c>
      <c r="I85" s="20">
        <f>+I40+I30+I20+I14+I57+I69+I74+I80+I49</f>
        <v>0</v>
      </c>
      <c r="J85" s="20">
        <f t="shared" ref="J85:K85" si="16">+J40+J30+J20+J14+J57+J69+J74+J80+J49</f>
        <v>0</v>
      </c>
      <c r="K85" s="20">
        <f t="shared" si="16"/>
        <v>0</v>
      </c>
      <c r="L85" s="20">
        <f>+L40+L30+L20+L14+L57+L69+L74+L80+L49</f>
        <v>0</v>
      </c>
      <c r="M85" s="20">
        <f>+M40+M30+M20+M14+M57+M69+M74+M80+M49</f>
        <v>0</v>
      </c>
      <c r="N85" s="21">
        <f t="shared" si="13"/>
        <v>5081922352.8699999</v>
      </c>
    </row>
    <row r="86" spans="1:14" ht="19.5" customHeight="1" x14ac:dyDescent="0.3">
      <c r="A86" s="7" t="s">
        <v>66</v>
      </c>
      <c r="B86" s="8"/>
      <c r="C86" s="8"/>
      <c r="D86" s="8"/>
      <c r="E86" s="8"/>
      <c r="F86" s="8"/>
      <c r="G86" s="8"/>
      <c r="H86" s="8"/>
      <c r="I86" s="8"/>
      <c r="J86" s="8"/>
      <c r="K86" s="34"/>
      <c r="L86" s="8"/>
      <c r="M86" s="8"/>
      <c r="N86" s="19">
        <f t="shared" si="13"/>
        <v>0</v>
      </c>
    </row>
    <row r="87" spans="1:14" ht="18" customHeight="1" x14ac:dyDescent="0.3">
      <c r="A87" s="9" t="s">
        <v>67</v>
      </c>
      <c r="B87" s="6">
        <v>0</v>
      </c>
      <c r="C87" s="5">
        <v>0</v>
      </c>
      <c r="D87" s="6">
        <v>0</v>
      </c>
      <c r="E87" s="6">
        <v>0</v>
      </c>
      <c r="F87" s="5">
        <v>0</v>
      </c>
      <c r="G87" s="5">
        <v>0</v>
      </c>
      <c r="H87" s="5">
        <v>0</v>
      </c>
      <c r="I87" s="5">
        <v>0</v>
      </c>
      <c r="J87" s="5">
        <f>+J88+J89</f>
        <v>0</v>
      </c>
      <c r="K87" s="5">
        <f>+K88+K89</f>
        <v>0</v>
      </c>
      <c r="L87" s="5">
        <f>+L88+L89</f>
        <v>0</v>
      </c>
      <c r="M87" s="5">
        <f>+M88+M89</f>
        <v>0</v>
      </c>
      <c r="N87" s="19">
        <f t="shared" si="13"/>
        <v>0</v>
      </c>
    </row>
    <row r="88" spans="1:14" x14ac:dyDescent="0.3">
      <c r="A88" s="10" t="s">
        <v>68</v>
      </c>
      <c r="B88" s="51">
        <v>0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1">
        <v>0</v>
      </c>
      <c r="M88" s="51">
        <v>0</v>
      </c>
      <c r="N88" s="19">
        <f t="shared" si="13"/>
        <v>0</v>
      </c>
    </row>
    <row r="89" spans="1:14" ht="27.75" customHeight="1" x14ac:dyDescent="0.3">
      <c r="A89" s="10" t="s">
        <v>69</v>
      </c>
      <c r="B89" s="51">
        <v>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1">
        <v>0</v>
      </c>
      <c r="M89" s="51">
        <v>0</v>
      </c>
      <c r="N89" s="19">
        <f t="shared" si="13"/>
        <v>0</v>
      </c>
    </row>
    <row r="90" spans="1:14" ht="24.75" customHeight="1" x14ac:dyDescent="0.3">
      <c r="A90" s="9" t="s">
        <v>70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f>+J91+J92</f>
        <v>0</v>
      </c>
      <c r="K90" s="6">
        <f>+K91+K92</f>
        <v>0</v>
      </c>
      <c r="L90" s="6">
        <f>+L91+L92</f>
        <v>0</v>
      </c>
      <c r="M90" s="6">
        <f>+M91+M92</f>
        <v>0</v>
      </c>
      <c r="N90" s="19">
        <f t="shared" si="13"/>
        <v>0</v>
      </c>
    </row>
    <row r="91" spans="1:14" ht="13.5" customHeight="1" x14ac:dyDescent="0.3">
      <c r="A91" s="10" t="s">
        <v>71</v>
      </c>
      <c r="B91" s="51">
        <v>0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1">
        <v>0</v>
      </c>
      <c r="M91" s="51">
        <v>0</v>
      </c>
      <c r="N91" s="19">
        <f t="shared" si="13"/>
        <v>0</v>
      </c>
    </row>
    <row r="92" spans="1:14" ht="19.5" customHeight="1" x14ac:dyDescent="0.3">
      <c r="A92" s="10" t="s">
        <v>72</v>
      </c>
      <c r="B92" s="51">
        <v>0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1">
        <v>0</v>
      </c>
      <c r="M92" s="51">
        <v>0</v>
      </c>
      <c r="N92" s="19">
        <f t="shared" si="13"/>
        <v>0</v>
      </c>
    </row>
    <row r="93" spans="1:14" ht="17.25" customHeight="1" x14ac:dyDescent="0.3">
      <c r="A93" s="9" t="s">
        <v>73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f>+J94</f>
        <v>0</v>
      </c>
      <c r="K93" s="6">
        <f>+K94</f>
        <v>0</v>
      </c>
      <c r="L93" s="6">
        <f>+L94</f>
        <v>0</v>
      </c>
      <c r="M93" s="6">
        <f>+M94</f>
        <v>0</v>
      </c>
      <c r="N93" s="19">
        <f t="shared" si="13"/>
        <v>0</v>
      </c>
    </row>
    <row r="94" spans="1:14" ht="30" customHeight="1" x14ac:dyDescent="0.3">
      <c r="A94" s="10" t="s">
        <v>74</v>
      </c>
      <c r="B94" s="51">
        <v>0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1">
        <v>0</v>
      </c>
      <c r="M94" s="51">
        <v>0</v>
      </c>
      <c r="N94" s="19">
        <f t="shared" si="13"/>
        <v>0</v>
      </c>
    </row>
    <row r="95" spans="1:14" ht="16.5" customHeight="1" x14ac:dyDescent="0.3">
      <c r="A95" s="12" t="s">
        <v>75</v>
      </c>
      <c r="B95" s="4">
        <f t="shared" ref="B95" si="17">+B87+B90+B93</f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19">
        <f t="shared" si="13"/>
        <v>0</v>
      </c>
    </row>
    <row r="96" spans="1:14" ht="15.6" x14ac:dyDescent="0.3">
      <c r="A96" s="13" t="s">
        <v>76</v>
      </c>
      <c r="B96" s="1">
        <f t="shared" ref="B96:H96" si="18">+B85+B95</f>
        <v>1008825583.53</v>
      </c>
      <c r="C96" s="1">
        <f t="shared" si="18"/>
        <v>941249389.49000001</v>
      </c>
      <c r="D96" s="1">
        <f>+D85+D95</f>
        <v>995250729.12</v>
      </c>
      <c r="E96" s="1">
        <f t="shared" si="18"/>
        <v>1020933648.3099999</v>
      </c>
      <c r="F96" s="1">
        <f t="shared" si="18"/>
        <v>1115663002.4199998</v>
      </c>
      <c r="G96" s="1">
        <f t="shared" si="18"/>
        <v>0</v>
      </c>
      <c r="H96" s="1">
        <f t="shared" si="18"/>
        <v>0</v>
      </c>
      <c r="I96" s="1">
        <f>+I85+I95</f>
        <v>0</v>
      </c>
      <c r="J96" s="1">
        <f>+J85+J95</f>
        <v>0</v>
      </c>
      <c r="K96" s="1">
        <f>+K85+K95</f>
        <v>0</v>
      </c>
      <c r="L96" s="1">
        <f>+L85+L95</f>
        <v>0</v>
      </c>
      <c r="M96" s="1">
        <f>+M85+M95</f>
        <v>0</v>
      </c>
      <c r="N96" s="21">
        <f t="shared" si="13"/>
        <v>5081922352.8699999</v>
      </c>
    </row>
    <row r="97" spans="1:22" ht="43.2" x14ac:dyDescent="0.3">
      <c r="A97" s="2" t="s">
        <v>111</v>
      </c>
      <c r="N97" s="41"/>
      <c r="O97" s="28"/>
    </row>
    <row r="98" spans="1:22" s="25" customFormat="1" x14ac:dyDescent="0.3">
      <c r="A98" s="25" t="s">
        <v>117</v>
      </c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40"/>
    </row>
    <row r="99" spans="1:22" s="25" customFormat="1" x14ac:dyDescent="0.3">
      <c r="A99" s="25" t="s">
        <v>118</v>
      </c>
      <c r="N99" s="40"/>
    </row>
    <row r="100" spans="1:22" x14ac:dyDescent="0.3">
      <c r="F100" s="19"/>
    </row>
    <row r="102" spans="1:22" ht="15.6" x14ac:dyDescent="0.3">
      <c r="A102" s="53" t="s">
        <v>93</v>
      </c>
      <c r="B102" s="53"/>
      <c r="C102" s="60" t="s">
        <v>114</v>
      </c>
      <c r="D102" s="60"/>
      <c r="E102" s="60"/>
      <c r="H102" s="63" t="s">
        <v>115</v>
      </c>
      <c r="I102" s="63"/>
      <c r="J102" s="63"/>
      <c r="N102" s="30"/>
      <c r="O102" s="30"/>
      <c r="P102" s="30"/>
      <c r="Q102" s="30"/>
      <c r="R102" s="25"/>
      <c r="S102" s="25"/>
      <c r="T102" s="25"/>
      <c r="U102" s="25"/>
    </row>
    <row r="103" spans="1:22" s="24" customFormat="1" ht="15.6" x14ac:dyDescent="0.3">
      <c r="A103" s="54" t="s">
        <v>112</v>
      </c>
      <c r="B103" s="54"/>
      <c r="C103" s="61" t="s">
        <v>113</v>
      </c>
      <c r="D103" s="61"/>
      <c r="E103" s="61"/>
      <c r="F103" s="42"/>
      <c r="G103" s="42"/>
      <c r="H103" s="54" t="s">
        <v>116</v>
      </c>
      <c r="I103" s="54"/>
      <c r="J103" s="54"/>
      <c r="R103" s="30"/>
      <c r="S103" s="30"/>
      <c r="T103" s="30"/>
      <c r="U103" s="30"/>
      <c r="V103" s="30"/>
    </row>
    <row r="104" spans="1:22" s="24" customFormat="1" ht="15" customHeight="1" x14ac:dyDescent="0.3">
      <c r="A104" s="55" t="s">
        <v>108</v>
      </c>
      <c r="B104" s="55"/>
      <c r="C104" s="61" t="s">
        <v>106</v>
      </c>
      <c r="D104" s="61"/>
      <c r="E104" s="61"/>
      <c r="F104" s="50"/>
      <c r="G104" s="44"/>
      <c r="H104" s="54" t="s">
        <v>107</v>
      </c>
      <c r="I104" s="54"/>
      <c r="J104" s="54"/>
      <c r="R104" s="31"/>
      <c r="S104" s="31"/>
      <c r="T104" s="31"/>
      <c r="U104" s="31"/>
      <c r="V104" s="31"/>
    </row>
    <row r="105" spans="1:22" s="24" customFormat="1" ht="15" customHeight="1" x14ac:dyDescent="0.3">
      <c r="A105" s="56" t="s">
        <v>91</v>
      </c>
      <c r="B105" s="56"/>
      <c r="C105" s="62" t="s">
        <v>80</v>
      </c>
      <c r="D105" s="62"/>
      <c r="E105" s="62"/>
      <c r="F105" s="43"/>
      <c r="G105" s="43"/>
      <c r="H105" s="62" t="s">
        <v>90</v>
      </c>
      <c r="I105" s="62"/>
      <c r="J105" s="62"/>
      <c r="R105" s="31"/>
      <c r="S105" s="31"/>
      <c r="T105" s="31"/>
      <c r="U105" s="31"/>
      <c r="V105" s="31"/>
    </row>
    <row r="106" spans="1:22" s="24" customFormat="1" ht="16.2" thickBot="1" x14ac:dyDescent="0.35">
      <c r="D106" s="49"/>
      <c r="E106" s="49"/>
      <c r="F106" s="49"/>
      <c r="G106" s="45"/>
      <c r="H106" s="45"/>
      <c r="R106" s="32"/>
      <c r="S106" s="32"/>
      <c r="T106" s="32"/>
      <c r="U106" s="32"/>
      <c r="V106" s="32"/>
    </row>
    <row r="107" spans="1:22" s="24" customFormat="1" ht="29.4" thickBot="1" x14ac:dyDescent="0.35">
      <c r="A107" s="46" t="s">
        <v>94</v>
      </c>
      <c r="C107" s="50"/>
      <c r="D107" s="50"/>
      <c r="E107" s="50"/>
      <c r="F107" s="50"/>
      <c r="G107" s="27"/>
      <c r="H107" s="27"/>
      <c r="I107" s="27"/>
      <c r="J107" s="27"/>
      <c r="K107" s="27"/>
      <c r="L107" s="27"/>
      <c r="M107" s="27"/>
      <c r="N107" s="27"/>
      <c r="O107" s="25"/>
      <c r="P107" s="25"/>
      <c r="Q107" s="25"/>
      <c r="R107" s="25"/>
      <c r="S107" s="25"/>
    </row>
    <row r="108" spans="1:22" s="24" customFormat="1" ht="29.4" thickBot="1" x14ac:dyDescent="0.35">
      <c r="A108" s="38" t="s">
        <v>95</v>
      </c>
      <c r="C108" s="50"/>
      <c r="D108" s="50"/>
      <c r="E108" s="50"/>
      <c r="F108" s="50"/>
      <c r="G108" s="26"/>
      <c r="H108" s="26"/>
      <c r="I108" s="26"/>
      <c r="J108" s="26"/>
      <c r="K108" s="26"/>
      <c r="L108" s="26"/>
      <c r="M108" s="26"/>
      <c r="N108" s="26"/>
    </row>
    <row r="109" spans="1:22" s="24" customFormat="1" ht="58.2" thickBot="1" x14ac:dyDescent="0.35">
      <c r="A109" s="46" t="s">
        <v>96</v>
      </c>
      <c r="C109" s="37"/>
      <c r="D109" s="37"/>
      <c r="E109" s="37"/>
      <c r="F109" s="37"/>
      <c r="G109" s="26"/>
      <c r="H109" s="26"/>
      <c r="I109" s="26"/>
      <c r="J109" s="26"/>
      <c r="K109" s="26"/>
      <c r="L109" s="26"/>
      <c r="M109" s="26"/>
      <c r="N109" s="26"/>
    </row>
    <row r="110" spans="1:22" s="24" customFormat="1" x14ac:dyDescent="0.3"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</row>
    <row r="111" spans="1:22" ht="15.6" x14ac:dyDescent="0.3">
      <c r="G111" s="49"/>
      <c r="H111" s="49"/>
      <c r="I111" s="49"/>
      <c r="J111" s="49"/>
      <c r="K111" s="49"/>
      <c r="L111" s="49"/>
      <c r="M111" s="49"/>
      <c r="N111" s="49"/>
      <c r="O111" s="35"/>
      <c r="P111" s="35"/>
      <c r="Q111" s="35"/>
    </row>
    <row r="112" spans="1:22" ht="15.6" x14ac:dyDescent="0.3">
      <c r="G112" s="50"/>
      <c r="H112" s="50"/>
      <c r="I112" s="50"/>
      <c r="J112" s="50"/>
      <c r="K112" s="50"/>
      <c r="L112" s="50"/>
      <c r="M112" s="50"/>
      <c r="N112" s="50"/>
      <c r="O112" s="36"/>
      <c r="P112" s="36"/>
      <c r="Q112" s="36"/>
      <c r="R112" s="36"/>
      <c r="S112" s="36"/>
      <c r="T112" s="36"/>
      <c r="U112" s="36"/>
    </row>
    <row r="113" spans="7:21" ht="15.6" x14ac:dyDescent="0.3">
      <c r="G113" s="50"/>
      <c r="H113" s="50"/>
      <c r="I113" s="50"/>
      <c r="J113" s="50"/>
      <c r="K113" s="50"/>
      <c r="L113" s="50"/>
      <c r="M113" s="50"/>
      <c r="N113" s="50"/>
      <c r="O113" s="36"/>
      <c r="P113" s="36"/>
      <c r="Q113" s="36"/>
      <c r="R113" s="36"/>
      <c r="S113" s="36"/>
      <c r="T113" s="36"/>
      <c r="U113" s="36"/>
    </row>
    <row r="114" spans="7:21" x14ac:dyDescent="0.3"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</row>
  </sheetData>
  <mergeCells count="16">
    <mergeCell ref="A102:B102"/>
    <mergeCell ref="A103:B103"/>
    <mergeCell ref="A104:B104"/>
    <mergeCell ref="A105:B105"/>
    <mergeCell ref="A6:N6"/>
    <mergeCell ref="A7:N7"/>
    <mergeCell ref="A8:N8"/>
    <mergeCell ref="A9:N9"/>
    <mergeCell ref="C102:E102"/>
    <mergeCell ref="C103:E103"/>
    <mergeCell ref="C104:E104"/>
    <mergeCell ref="C105:E105"/>
    <mergeCell ref="H102:J102"/>
    <mergeCell ref="H103:J103"/>
    <mergeCell ref="H104:J104"/>
    <mergeCell ref="H105:J105"/>
  </mergeCells>
  <printOptions horizontalCentered="1"/>
  <pageMargins left="0.23622047244094491" right="0.15748031496062992" top="0.23622047244094491" bottom="0.55118110236220474" header="0.31496062992125984" footer="0.31496062992125984"/>
  <pageSetup paperSize="9" scale="34" fitToHeight="0" orientation="landscape" horizontalDpi="1200" verticalDpi="360" r:id="rId1"/>
  <rowBreaks count="1" manualBreakCount="1">
    <brk id="89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2025</vt:lpstr>
      <vt:lpstr>'Plantilla Ejecución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Seccion de Transparencia</cp:lastModifiedBy>
  <cp:lastPrinted>2025-06-02T14:44:15Z</cp:lastPrinted>
  <dcterms:created xsi:type="dcterms:W3CDTF">2018-04-17T18:57:16Z</dcterms:created>
  <dcterms:modified xsi:type="dcterms:W3CDTF">2025-06-06T22:01:14Z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2025-06-06T22:01:14Z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4f211d10-b723-4037-8553-35b4c5d73831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