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ALCON 50\Downloads\"/>
    </mc:Choice>
  </mc:AlternateContent>
  <xr:revisionPtr revIDLastSave="0" documentId="13_ncr:1_{BAD8E3C4-8918-4F2C-B294-C341D6773D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 2024 (2)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4" l="1"/>
  <c r="B81" i="14"/>
  <c r="B78" i="14"/>
  <c r="B74" i="14"/>
  <c r="B67" i="14"/>
  <c r="B62" i="14"/>
  <c r="B52" i="14"/>
  <c r="B45" i="14"/>
  <c r="B36" i="14"/>
  <c r="B26" i="14"/>
  <c r="B16" i="14"/>
  <c r="B10" i="14"/>
  <c r="C83" i="14"/>
  <c r="C81" i="14"/>
  <c r="C78" i="14"/>
  <c r="C74" i="14"/>
  <c r="C67" i="14"/>
  <c r="C62" i="14"/>
  <c r="C52" i="14"/>
  <c r="C45" i="14"/>
  <c r="C36" i="14"/>
  <c r="C26" i="14"/>
  <c r="C16" i="14"/>
  <c r="C10" i="14"/>
  <c r="B75" i="14"/>
</calcChain>
</file>

<file path=xl/sharedStrings.xml><?xml version="1.0" encoding="utf-8"?>
<sst xmlns="http://schemas.openxmlformats.org/spreadsheetml/2006/main" count="140" uniqueCount="140">
  <si>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</si>
  <si>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</si>
  <si>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</si>
  <si>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</si>
  <si>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</si>
  <si>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</si>
  <si>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</si>
  <si>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</si>
  <si>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</si>
  <si>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</si>
  <si>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</si>
  <si>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</si>
  <si>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</si>
  <si>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</si>
  <si>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</si>
  <si>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</si>
  <si>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</si>
  <si>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</si>
  <si>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</si>
  <si>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</si>
  <si>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</si>
  <si>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</si>
  <si>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</si>
  <si>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</si>
  <si>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</si>
  <si>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</si>
  <si>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</si>
  <si>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</si>
  <si>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</si>
  <si>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</si>
  <si>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</si>
  <si>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</si>
  <si>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</si>
  <si>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</si>
  <si>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</si>
  <si>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</si>
  <si>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</si>
  <si>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</si>
  <si>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</si>
  <si>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</si>
  <si>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</si>
  <si>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</si>
  <si>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</si>
  <si>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</si>
  <si>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</si>
  <si>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</si>
  <si>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</si>
  <si>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</si>
  <si>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</si>
  <si>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</si>
  <si>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</si>
  <si>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</si>
  <si>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</si>
  <si>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</si>
  <si>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</si>
  <si>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</si>
  <si>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</si>
  <si>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</si>
  <si>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</si>
  <si>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</si>
  <si>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</si>
  <si>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</si>
  <si>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</si>
  <si>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</si>
  <si>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</si>
  <si>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</si>
  <si>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</si>
  <si>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</si>
  <si>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</si>
  <si>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</si>
  <si>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</si>
  <si>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</si>
  <si>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</si>
  <si>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</si>
  <si>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MINISTERIO DE DEFENSA</t>
  </si>
  <si>
    <t>2.4.6 - SUBVENCIONES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</si>
  <si>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</si>
  <si>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</si>
  <si>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</si>
  <si>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</si>
  <si>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</si>
  <si>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</si>
  <si>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</si>
  <si>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</si>
  <si>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2024</t>
  </si>
  <si>
    <t>32,500,000.00</t>
  </si>
  <si>
    <t>1,444,648,774.00</t>
  </si>
  <si>
    <t>36,715,695.00</t>
  </si>
  <si>
    <t>14,730,605.00</t>
  </si>
  <si>
    <t>138,012,294.00</t>
  </si>
  <si>
    <t>19,300,000.00</t>
  </si>
  <si>
    <t>1,220,000.00</t>
  </si>
  <si>
    <t>15,000,000.00</t>
  </si>
  <si>
    <t>97,346,356.00</t>
  </si>
  <si>
    <t>3,600,000.00</t>
  </si>
  <si>
    <t>20,559,220.00</t>
  </si>
  <si>
    <t>86,806,457.00</t>
  </si>
  <si>
    <t>-11,352,665.00</t>
  </si>
  <si>
    <t>420,706,000.00</t>
  </si>
  <si>
    <t>1,215,280.00</t>
  </si>
  <si>
    <t>301,413,407.00</t>
  </si>
  <si>
    <t>-43,621,362.00</t>
  </si>
  <si>
    <t>24,574,596.00</t>
  </si>
  <si>
    <t>64,742,201.00</t>
  </si>
  <si>
    <t>17,041,887.00</t>
  </si>
  <si>
    <t>24,221,362.00</t>
  </si>
  <si>
    <t>207,111,556.00</t>
  </si>
  <si>
    <t>-851,433.00</t>
  </si>
  <si>
    <t>70,420,958.00</t>
  </si>
  <si>
    <t>-765,000.00</t>
  </si>
  <si>
    <t>33,401,769.00</t>
  </si>
  <si>
    <t>13,167,400.00</t>
  </si>
  <si>
    <t>10,200,000.00</t>
  </si>
  <si>
    <t>100,000.00</t>
  </si>
  <si>
    <t>29,802,652.00</t>
  </si>
  <si>
    <t>1,208.00</t>
  </si>
  <si>
    <t>213,270,024.00</t>
  </si>
  <si>
    <t>7,294,667.00</t>
  </si>
  <si>
    <t>183,570,158.00</t>
  </si>
  <si>
    <t>-3,268,111.00</t>
  </si>
  <si>
    <t>9,390,066,342.00</t>
  </si>
  <si>
    <t>11,837,743.00</t>
  </si>
  <si>
    <t>47,917,748.00</t>
  </si>
  <si>
    <t>58,778,274.00</t>
  </si>
  <si>
    <t>-6,580,127.00</t>
  </si>
  <si>
    <t>23,500,000.00</t>
  </si>
  <si>
    <t>-8,500,000.00</t>
  </si>
  <si>
    <t>13,000,000.00</t>
  </si>
  <si>
    <t>31,000,000.00</t>
  </si>
  <si>
    <t>2,300,000.00</t>
  </si>
  <si>
    <t>51,980,411.00</t>
  </si>
  <si>
    <t>-11,511,212.00</t>
  </si>
  <si>
    <t>166,785,681.00</t>
  </si>
  <si>
    <t>-9,702,528.00</t>
  </si>
  <si>
    <t>4,000,000.00</t>
  </si>
  <si>
    <t>33,141,140.00</t>
  </si>
  <si>
    <t>3,000,000.00</t>
  </si>
  <si>
    <t>50,000,000.00</t>
  </si>
  <si>
    <t>1,453,311,232.00</t>
  </si>
  <si>
    <t>-163,214,771.00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</si>
</sst>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164" fontId="0" fillId="0" borderId="0" xfId="1" applyFont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0" borderId="1" xfId="0" applyFont="1" applyBorder="1" applyAlignment="1">
      <alignment horizontal="left"/>
    </xf>
    <xf numFmtId="164" fontId="2" fillId="0" borderId="1" xfId="1" applyFont="1" applyBorder="1"/>
    <xf numFmtId="165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1" applyFont="1" applyFill="1" applyAlignment="1">
      <alignment horizontal="righ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1" applyFont="1" applyFill="1" applyAlignment="1">
      <alignment horizontal="right"/>
    </xf>
    <xf numFmtId="39" fontId="6" fillId="0" borderId="0" xfId="1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39" fontId="2" fillId="0" borderId="0" xfId="1" applyNumberFormat="1" applyFont="1" applyFill="1" applyAlignment="1">
      <alignment horizontal="right"/>
    </xf>
    <xf numFmtId="39" fontId="2" fillId="0" borderId="1" xfId="1" applyNumberFormat="1" applyFont="1" applyFill="1" applyBorder="1" applyAlignment="1">
      <alignment horizontal="right"/>
    </xf>
    <xf numFmtId="39" fontId="6" fillId="0" borderId="0" xfId="1" applyNumberFormat="1" applyFont="1" applyAlignment="1">
      <alignment horizontal="right"/>
    </xf>
    <xf numFmtId="164" fontId="2" fillId="2" borderId="3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0</xdr:row>
      <xdr:rowOff>142875</xdr:rowOff>
    </xdr:from>
    <xdr:to>
      <xdr:col>3</xdr:col>
      <xdr:colOff>133350</xdr:colOff>
      <xdr:row>3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B2CFFF51-D571-4822-A83F-9395650E6E90}"/>
            </a:ext>
          </a:extLst>
        </xdr:cNvPr>
        <xdr:cNvSpPr txBox="1"/>
      </xdr:nvSpPr>
      <xdr:spPr>
        <a:xfrm>
          <a:off x="7029451" y="142875"/>
          <a:ext cx="16763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1504949</xdr:colOff>
      <xdr:row>3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D597D306-D9E8-4E05-B479-5B7C3BB8EE23}"/>
            </a:ext>
          </a:extLst>
        </xdr:cNvPr>
        <xdr:cNvSpPr txBox="1"/>
      </xdr:nvSpPr>
      <xdr:spPr>
        <a:xfrm>
          <a:off x="0" y="161925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0</xdr:row>
      <xdr:rowOff>123826</xdr:rowOff>
    </xdr:from>
    <xdr:to>
      <xdr:col>0</xdr:col>
      <xdr:colOff>1619250</xdr:colOff>
      <xdr:row>3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B45667AB-F64B-435F-AEBD-C9F420B0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6"/>
          <a:ext cx="1619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542924</xdr:colOff>
      <xdr:row>0</xdr:row>
      <xdr:rowOff>149225</xdr:rowOff>
    </xdr:from>
    <xdr:to>
      <xdr:col>2</xdr:col>
      <xdr:colOff>2006600</xdr:colOff>
      <xdr:row>3</xdr:row>
      <xdr:rowOff>101600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C05804D9-E8B8-44C5-AD59-9237F5B1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5174" y="149225"/>
          <a:ext cx="3305176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AB49-828B-41AB-BCEC-ECFCF7BAEF18}">
  <sheetPr>
    <pageSetUpPr fitToPage="1"/>
  </sheetPr>
  <dimension ref="A1:N88"/>
  <sheetViews>
    <sheetView tabSelected="1" view="pageBreakPreview" zoomScale="60" zoomScaleNormal="80" workbookViewId="0">
      <selection activeCell="A7" sqref="A7"/>
    </sheetView>
  </sheetViews>
  <sheetFormatPr baseColWidth="10" defaultColWidth="11.42578125" defaultRowHeight="15" x14ac:dyDescent="0.25"/>
  <cols>
    <col min="1" max="1" width="117.5703125" customWidth="1"/>
    <col min="2" max="2" width="27.7109375" style="2" customWidth="1"/>
    <col min="3" max="3" width="24.28515625" customWidth="1"/>
  </cols>
  <sheetData>
    <row r="1" spans="1:14" ht="28.5" customHeight="1" x14ac:dyDescent="0.25">
      <c r="A1" s="17" t="s">
        <v>74</v>
      </c>
      <c r="B1" s="18"/>
      <c r="C1" s="18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19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21" t="s">
        <v>84</v>
      </c>
      <c r="B3" s="22"/>
      <c r="C3" s="2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 x14ac:dyDescent="0.25">
      <c r="A4" s="23" t="s">
        <v>76</v>
      </c>
      <c r="B4" s="24"/>
      <c r="C4" s="2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customHeight="1" x14ac:dyDescent="0.25">
      <c r="A5" s="23" t="s">
        <v>33</v>
      </c>
      <c r="B5" s="24"/>
      <c r="C5" s="24"/>
      <c r="D5" s="7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 x14ac:dyDescent="0.3"/>
    <row r="7" spans="1:14" ht="15" customHeight="1" x14ac:dyDescent="0.25">
      <c r="A7" s="12" t="s">
        <v>77</v>
      </c>
      <c r="B7" s="15" t="s">
        <v>34</v>
      </c>
      <c r="C7" s="15" t="s">
        <v>35</v>
      </c>
      <c r="D7" s="8"/>
    </row>
    <row r="8" spans="1:14" ht="23.25" customHeight="1" thickBot="1" x14ac:dyDescent="0.3">
      <c r="A8" s="13"/>
      <c r="B8" s="16"/>
      <c r="C8" s="16"/>
      <c r="D8" s="8"/>
    </row>
    <row r="9" spans="1:14" ht="15.75" x14ac:dyDescent="0.25">
      <c r="A9" s="25" t="s">
        <v>0</v>
      </c>
      <c r="B9" s="26"/>
      <c r="C9" s="27"/>
      <c r="D9" s="8"/>
    </row>
    <row r="10" spans="1:14" ht="15.75" x14ac:dyDescent="0.25">
      <c r="A10" s="28" t="s">
        <v>1</v>
      </c>
      <c r="B10" s="29">
        <f>+B11+B12+B13+B14+B15</f>
        <v>1496095074</v>
      </c>
      <c r="C10" s="29">
        <f>+C11+C12+C13+C14+C15</f>
        <v>32500000</v>
      </c>
      <c r="D10" s="8"/>
    </row>
    <row r="11" spans="1:14" ht="15.75" x14ac:dyDescent="0.25">
      <c r="A11" s="30" t="s">
        <v>2</v>
      </c>
      <c r="B11" s="31" t="s">
        <v>86</v>
      </c>
      <c r="C11" s="32">
        <v>0</v>
      </c>
      <c r="D11" s="8"/>
    </row>
    <row r="12" spans="1:14" ht="15.75" x14ac:dyDescent="0.25">
      <c r="A12" s="30" t="s">
        <v>3</v>
      </c>
      <c r="B12" s="33" t="s">
        <v>87</v>
      </c>
      <c r="C12" s="32" t="s">
        <v>85</v>
      </c>
      <c r="D12" s="8"/>
    </row>
    <row r="13" spans="1:14" ht="15.75" x14ac:dyDescent="0.25">
      <c r="A13" s="30" t="s">
        <v>36</v>
      </c>
      <c r="B13" s="34">
        <v>0</v>
      </c>
      <c r="C13" s="34">
        <v>0</v>
      </c>
      <c r="D13" s="8"/>
    </row>
    <row r="14" spans="1:14" ht="15.75" x14ac:dyDescent="0.25">
      <c r="A14" s="30" t="s">
        <v>4</v>
      </c>
      <c r="B14" s="34">
        <v>0</v>
      </c>
      <c r="C14" s="34">
        <v>0</v>
      </c>
      <c r="D14" s="8"/>
    </row>
    <row r="15" spans="1:14" ht="15.75" x14ac:dyDescent="0.25">
      <c r="A15" s="30" t="s">
        <v>5</v>
      </c>
      <c r="B15" s="33" t="s">
        <v>88</v>
      </c>
      <c r="C15" s="34">
        <v>0</v>
      </c>
      <c r="D15" s="8"/>
    </row>
    <row r="16" spans="1:14" ht="15.75" x14ac:dyDescent="0.25">
      <c r="A16" s="28" t="s">
        <v>6</v>
      </c>
      <c r="B16" s="29">
        <f>+B17+B18+B19+B20+B21+B22+B23+B24+B25</f>
        <v>1107680217</v>
      </c>
      <c r="C16" s="29">
        <f>+C17+C18+C19+C20+C21+C22+C23+C24+C25</f>
        <v>73104816</v>
      </c>
      <c r="D16" s="8"/>
    </row>
    <row r="17" spans="1:5" ht="15.75" x14ac:dyDescent="0.25">
      <c r="A17" s="30" t="s">
        <v>7</v>
      </c>
      <c r="B17" s="33" t="s">
        <v>89</v>
      </c>
      <c r="C17" s="34" t="s">
        <v>90</v>
      </c>
      <c r="D17" s="8"/>
    </row>
    <row r="18" spans="1:5" ht="15.75" x14ac:dyDescent="0.25">
      <c r="A18" s="30" t="s">
        <v>8</v>
      </c>
      <c r="B18" s="33" t="s">
        <v>91</v>
      </c>
      <c r="C18" s="34" t="s">
        <v>92</v>
      </c>
      <c r="D18" s="8"/>
    </row>
    <row r="19" spans="1:5" ht="15.75" x14ac:dyDescent="0.25">
      <c r="A19" s="30" t="s">
        <v>9</v>
      </c>
      <c r="B19" s="33" t="s">
        <v>93</v>
      </c>
      <c r="C19" s="32" t="s">
        <v>94</v>
      </c>
      <c r="D19" s="8"/>
    </row>
    <row r="20" spans="1:5" ht="15.75" x14ac:dyDescent="0.25">
      <c r="A20" s="30" t="s">
        <v>10</v>
      </c>
      <c r="B20" s="33" t="s">
        <v>95</v>
      </c>
      <c r="C20" s="34">
        <v>0</v>
      </c>
      <c r="D20" s="8"/>
    </row>
    <row r="21" spans="1:5" ht="15.75" x14ac:dyDescent="0.25">
      <c r="A21" s="30" t="s">
        <v>11</v>
      </c>
      <c r="B21" s="33" t="s">
        <v>96</v>
      </c>
      <c r="C21" s="33" t="s">
        <v>97</v>
      </c>
    </row>
    <row r="22" spans="1:5" ht="15.75" x14ac:dyDescent="0.25">
      <c r="A22" s="30" t="s">
        <v>12</v>
      </c>
      <c r="B22" s="33" t="s">
        <v>98</v>
      </c>
      <c r="C22" s="32" t="s">
        <v>99</v>
      </c>
    </row>
    <row r="23" spans="1:5" ht="15.75" x14ac:dyDescent="0.25">
      <c r="A23" s="30" t="s">
        <v>13</v>
      </c>
      <c r="B23" s="33" t="s">
        <v>100</v>
      </c>
      <c r="C23" s="32" t="s">
        <v>101</v>
      </c>
    </row>
    <row r="24" spans="1:5" ht="15.75" x14ac:dyDescent="0.25">
      <c r="A24" s="30" t="s">
        <v>14</v>
      </c>
      <c r="B24" s="33" t="s">
        <v>102</v>
      </c>
      <c r="C24" s="33" t="s">
        <v>103</v>
      </c>
    </row>
    <row r="25" spans="1:5" ht="15.75" x14ac:dyDescent="0.25">
      <c r="A25" s="30" t="s">
        <v>37</v>
      </c>
      <c r="B25" s="33" t="s">
        <v>104</v>
      </c>
      <c r="C25" s="33" t="s">
        <v>105</v>
      </c>
    </row>
    <row r="26" spans="1:5" ht="15.75" x14ac:dyDescent="0.25">
      <c r="A26" s="28" t="s">
        <v>15</v>
      </c>
      <c r="B26" s="35">
        <f>+B27+B28+B29+B30+B31+B32+B33+B34+B35</f>
        <v>760944517</v>
      </c>
      <c r="C26" s="35">
        <f>+C27+C28+C29+C30+C31+C32+C33+C34+C35</f>
        <v>2511331</v>
      </c>
    </row>
    <row r="27" spans="1:5" ht="15.75" x14ac:dyDescent="0.25">
      <c r="A27" s="30" t="s">
        <v>16</v>
      </c>
      <c r="B27" s="33" t="s">
        <v>106</v>
      </c>
      <c r="C27" s="32" t="s">
        <v>107</v>
      </c>
    </row>
    <row r="28" spans="1:5" ht="15.75" x14ac:dyDescent="0.25">
      <c r="A28" s="30" t="s">
        <v>17</v>
      </c>
      <c r="B28" s="33" t="s">
        <v>108</v>
      </c>
      <c r="C28" s="32" t="s">
        <v>109</v>
      </c>
    </row>
    <row r="29" spans="1:5" ht="15.75" x14ac:dyDescent="0.25">
      <c r="A29" s="30" t="s">
        <v>18</v>
      </c>
      <c r="B29" s="33" t="s">
        <v>110</v>
      </c>
      <c r="C29" s="32">
        <v>0</v>
      </c>
    </row>
    <row r="30" spans="1:5" ht="15.75" x14ac:dyDescent="0.25">
      <c r="A30" s="30" t="s">
        <v>19</v>
      </c>
      <c r="B30" s="33" t="s">
        <v>111</v>
      </c>
      <c r="C30" s="32">
        <v>0</v>
      </c>
    </row>
    <row r="31" spans="1:5" ht="15.75" x14ac:dyDescent="0.25">
      <c r="A31" s="30" t="s">
        <v>20</v>
      </c>
      <c r="B31" s="33" t="s">
        <v>112</v>
      </c>
      <c r="C31" s="33" t="s">
        <v>113</v>
      </c>
      <c r="E31" s="1"/>
    </row>
    <row r="32" spans="1:5" ht="15.75" x14ac:dyDescent="0.25">
      <c r="A32" s="30" t="s">
        <v>21</v>
      </c>
      <c r="B32" s="33" t="s">
        <v>114</v>
      </c>
      <c r="C32" s="32" t="s">
        <v>115</v>
      </c>
    </row>
    <row r="33" spans="1:3" ht="15.75" x14ac:dyDescent="0.25">
      <c r="A33" s="30" t="s">
        <v>22</v>
      </c>
      <c r="B33" s="33" t="s">
        <v>116</v>
      </c>
      <c r="C33" s="32" t="s">
        <v>117</v>
      </c>
    </row>
    <row r="34" spans="1:3" ht="15.75" x14ac:dyDescent="0.25">
      <c r="A34" s="30" t="s">
        <v>38</v>
      </c>
      <c r="B34" s="34">
        <v>0</v>
      </c>
      <c r="C34" s="34">
        <v>0</v>
      </c>
    </row>
    <row r="35" spans="1:3" ht="15.75" x14ac:dyDescent="0.25">
      <c r="A35" s="30" t="s">
        <v>23</v>
      </c>
      <c r="B35" s="33" t="s">
        <v>118</v>
      </c>
      <c r="C35" s="32" t="s">
        <v>119</v>
      </c>
    </row>
    <row r="36" spans="1:3" ht="15.75" x14ac:dyDescent="0.25">
      <c r="A36" s="28" t="s">
        <v>24</v>
      </c>
      <c r="B36" s="36">
        <f>+B37+B38+B39+B40+B41+B42+B43+B44</f>
        <v>9449821833</v>
      </c>
      <c r="C36" s="36">
        <f>+C37+C38+C39+C40+C41+C42+C43+C44</f>
        <v>0</v>
      </c>
    </row>
    <row r="37" spans="1:3" ht="15.75" x14ac:dyDescent="0.25">
      <c r="A37" s="30" t="s">
        <v>25</v>
      </c>
      <c r="B37" s="33" t="s">
        <v>120</v>
      </c>
      <c r="C37" s="34">
        <v>0</v>
      </c>
    </row>
    <row r="38" spans="1:3" ht="15.75" x14ac:dyDescent="0.25">
      <c r="A38" s="30" t="s">
        <v>39</v>
      </c>
      <c r="B38" s="34">
        <v>0</v>
      </c>
      <c r="C38" s="34">
        <v>0</v>
      </c>
    </row>
    <row r="39" spans="1:3" ht="15.75" x14ac:dyDescent="0.25">
      <c r="A39" s="30" t="s">
        <v>40</v>
      </c>
      <c r="B39" s="34">
        <v>0</v>
      </c>
      <c r="C39" s="34">
        <v>0</v>
      </c>
    </row>
    <row r="40" spans="1:3" ht="15.75" x14ac:dyDescent="0.25">
      <c r="A40" s="30" t="s">
        <v>41</v>
      </c>
      <c r="B40" s="34">
        <v>0</v>
      </c>
      <c r="C40" s="34">
        <v>0</v>
      </c>
    </row>
    <row r="41" spans="1:3" ht="15.75" x14ac:dyDescent="0.25">
      <c r="A41" s="30" t="s">
        <v>42</v>
      </c>
      <c r="B41" s="34">
        <v>0</v>
      </c>
      <c r="C41" s="34">
        <v>0</v>
      </c>
    </row>
    <row r="42" spans="1:3" ht="15.75" x14ac:dyDescent="0.25">
      <c r="A42" s="30" t="s">
        <v>75</v>
      </c>
      <c r="B42" s="34">
        <v>0</v>
      </c>
      <c r="C42" s="34">
        <v>0</v>
      </c>
    </row>
    <row r="43" spans="1:3" ht="15.75" x14ac:dyDescent="0.25">
      <c r="A43" s="30" t="s">
        <v>26</v>
      </c>
      <c r="B43" s="33" t="s">
        <v>121</v>
      </c>
      <c r="C43" s="34">
        <v>0</v>
      </c>
    </row>
    <row r="44" spans="1:3" ht="15.75" x14ac:dyDescent="0.25">
      <c r="A44" s="30" t="s">
        <v>43</v>
      </c>
      <c r="B44" s="33" t="s">
        <v>122</v>
      </c>
      <c r="C44" s="34">
        <v>0</v>
      </c>
    </row>
    <row r="45" spans="1:3" ht="15.75" x14ac:dyDescent="0.25">
      <c r="A45" s="28" t="s">
        <v>44</v>
      </c>
      <c r="B45" s="36">
        <f>+B46+B47+B48+B49+B50+B51</f>
        <v>0</v>
      </c>
      <c r="C45" s="36">
        <f>+C46+C47+C48+C49+C50+C51</f>
        <v>0</v>
      </c>
    </row>
    <row r="46" spans="1:3" ht="15.75" x14ac:dyDescent="0.25">
      <c r="A46" s="30" t="s">
        <v>45</v>
      </c>
      <c r="B46" s="34">
        <v>0</v>
      </c>
      <c r="C46" s="34">
        <v>0</v>
      </c>
    </row>
    <row r="47" spans="1:3" ht="15.75" x14ac:dyDescent="0.25">
      <c r="A47" s="30" t="s">
        <v>46</v>
      </c>
      <c r="B47" s="34">
        <v>0</v>
      </c>
      <c r="C47" s="34">
        <v>0</v>
      </c>
    </row>
    <row r="48" spans="1:3" ht="15.75" x14ac:dyDescent="0.25">
      <c r="A48" s="30" t="s">
        <v>47</v>
      </c>
      <c r="B48" s="34">
        <v>0</v>
      </c>
      <c r="C48" s="34">
        <v>0</v>
      </c>
    </row>
    <row r="49" spans="1:3" ht="15.75" x14ac:dyDescent="0.25">
      <c r="A49" s="30" t="s">
        <v>48</v>
      </c>
      <c r="B49" s="34">
        <v>0</v>
      </c>
      <c r="C49" s="34">
        <v>0</v>
      </c>
    </row>
    <row r="50" spans="1:3" ht="15.75" x14ac:dyDescent="0.25">
      <c r="A50" s="30" t="s">
        <v>49</v>
      </c>
      <c r="B50" s="34">
        <v>0</v>
      </c>
      <c r="C50" s="34">
        <v>0</v>
      </c>
    </row>
    <row r="51" spans="1:3" ht="15.75" x14ac:dyDescent="0.25">
      <c r="A51" s="30" t="s">
        <v>50</v>
      </c>
      <c r="B51" s="34">
        <v>0</v>
      </c>
      <c r="C51" s="34">
        <v>0</v>
      </c>
    </row>
    <row r="52" spans="1:3" ht="15.75" x14ac:dyDescent="0.25">
      <c r="A52" s="28" t="s">
        <v>27</v>
      </c>
      <c r="B52" s="29">
        <f>+B53+B54+B55+B56+B57+B58+B59+B60+B61</f>
        <v>352044366</v>
      </c>
      <c r="C52" s="29">
        <f>+C53+C54+C55+C56+C57+C58+C59+C60+C61</f>
        <v>49147273</v>
      </c>
    </row>
    <row r="53" spans="1:3" ht="15.75" x14ac:dyDescent="0.25">
      <c r="A53" s="30" t="s">
        <v>28</v>
      </c>
      <c r="B53" s="33" t="s">
        <v>123</v>
      </c>
      <c r="C53" s="32" t="s">
        <v>124</v>
      </c>
    </row>
    <row r="54" spans="1:3" ht="15.75" x14ac:dyDescent="0.25">
      <c r="A54" s="30" t="s">
        <v>78</v>
      </c>
      <c r="B54" s="33" t="s">
        <v>125</v>
      </c>
      <c r="C54" s="34" t="s">
        <v>126</v>
      </c>
    </row>
    <row r="55" spans="1:3" ht="15.75" x14ac:dyDescent="0.25">
      <c r="A55" s="30" t="s">
        <v>29</v>
      </c>
      <c r="B55" s="33" t="s">
        <v>127</v>
      </c>
      <c r="C55" s="34">
        <v>0</v>
      </c>
    </row>
    <row r="56" spans="1:3" ht="15.75" x14ac:dyDescent="0.25">
      <c r="A56" s="30" t="s">
        <v>30</v>
      </c>
      <c r="B56" s="33" t="s">
        <v>128</v>
      </c>
      <c r="C56" s="34" t="s">
        <v>129</v>
      </c>
    </row>
    <row r="57" spans="1:3" ht="15.75" x14ac:dyDescent="0.25">
      <c r="A57" s="30" t="s">
        <v>31</v>
      </c>
      <c r="B57" s="33" t="s">
        <v>130</v>
      </c>
      <c r="C57" s="32" t="s">
        <v>131</v>
      </c>
    </row>
    <row r="58" spans="1:3" ht="15.75" x14ac:dyDescent="0.25">
      <c r="A58" s="30" t="s">
        <v>51</v>
      </c>
      <c r="B58" s="34" t="s">
        <v>132</v>
      </c>
      <c r="C58" s="32" t="s">
        <v>133</v>
      </c>
    </row>
    <row r="59" spans="1:3" ht="15.75" x14ac:dyDescent="0.25">
      <c r="A59" s="30" t="s">
        <v>79</v>
      </c>
      <c r="B59" s="34">
        <v>0</v>
      </c>
      <c r="C59" s="34">
        <v>0</v>
      </c>
    </row>
    <row r="60" spans="1:3" ht="15.75" x14ac:dyDescent="0.25">
      <c r="A60" s="30" t="s">
        <v>32</v>
      </c>
      <c r="B60" s="33" t="s">
        <v>134</v>
      </c>
      <c r="C60" s="32" t="s">
        <v>135</v>
      </c>
    </row>
    <row r="61" spans="1:3" ht="15.75" x14ac:dyDescent="0.25">
      <c r="A61" s="30" t="s">
        <v>52</v>
      </c>
      <c r="B61" s="33" t="s">
        <v>136</v>
      </c>
      <c r="C61" s="32" t="s">
        <v>137</v>
      </c>
    </row>
    <row r="62" spans="1:3" ht="15.75" x14ac:dyDescent="0.25">
      <c r="A62" s="28" t="s">
        <v>53</v>
      </c>
      <c r="B62" s="35">
        <f>+B63+B64+B65+B66</f>
        <v>1453311232</v>
      </c>
      <c r="C62" s="35">
        <f>+C63+C64+C65+C66</f>
        <v>-163214771</v>
      </c>
    </row>
    <row r="63" spans="1:3" ht="15.75" x14ac:dyDescent="0.25">
      <c r="A63" s="30" t="s">
        <v>54</v>
      </c>
      <c r="B63" s="33" t="s">
        <v>138</v>
      </c>
      <c r="C63" s="32" t="s">
        <v>139</v>
      </c>
    </row>
    <row r="64" spans="1:3" ht="15.75" x14ac:dyDescent="0.25">
      <c r="A64" s="30" t="s">
        <v>55</v>
      </c>
      <c r="B64" s="34">
        <v>0</v>
      </c>
      <c r="C64" s="34">
        <v>0</v>
      </c>
    </row>
    <row r="65" spans="1:3" ht="15.75" x14ac:dyDescent="0.25">
      <c r="A65" s="30" t="s">
        <v>56</v>
      </c>
      <c r="B65" s="34">
        <v>0</v>
      </c>
      <c r="C65" s="34">
        <v>0</v>
      </c>
    </row>
    <row r="66" spans="1:3" ht="15.75" x14ac:dyDescent="0.25">
      <c r="A66" s="30" t="s">
        <v>57</v>
      </c>
      <c r="B66" s="34">
        <v>0</v>
      </c>
      <c r="C66" s="34">
        <v>0</v>
      </c>
    </row>
    <row r="67" spans="1:3" ht="15.75" x14ac:dyDescent="0.25">
      <c r="A67" s="28" t="s">
        <v>58</v>
      </c>
      <c r="B67" s="36">
        <f>+B68+B69+B70+B71+B72+B73</f>
        <v>0</v>
      </c>
      <c r="C67" s="36">
        <f>+C68+C69+C70+C71+C72+C73</f>
        <v>0</v>
      </c>
    </row>
    <row r="68" spans="1:3" ht="15.75" x14ac:dyDescent="0.25">
      <c r="A68" s="30" t="s">
        <v>59</v>
      </c>
      <c r="B68" s="34">
        <v>0</v>
      </c>
      <c r="C68" s="34">
        <v>0</v>
      </c>
    </row>
    <row r="69" spans="1:3" ht="15.75" x14ac:dyDescent="0.25">
      <c r="A69" s="30" t="s">
        <v>60</v>
      </c>
      <c r="B69" s="34">
        <v>0</v>
      </c>
      <c r="C69" s="34">
        <v>0</v>
      </c>
    </row>
    <row r="70" spans="1:3" ht="15.75" x14ac:dyDescent="0.25">
      <c r="A70" s="28" t="s">
        <v>61</v>
      </c>
      <c r="B70" s="34">
        <v>0</v>
      </c>
      <c r="C70" s="34">
        <v>0</v>
      </c>
    </row>
    <row r="71" spans="1:3" ht="15.75" x14ac:dyDescent="0.25">
      <c r="A71" s="30" t="s">
        <v>62</v>
      </c>
      <c r="B71" s="34">
        <v>0</v>
      </c>
      <c r="C71" s="34">
        <v>0</v>
      </c>
    </row>
    <row r="72" spans="1:3" ht="15.75" x14ac:dyDescent="0.25">
      <c r="A72" s="30" t="s">
        <v>63</v>
      </c>
      <c r="B72" s="34">
        <v>0</v>
      </c>
      <c r="C72" s="34">
        <v>0</v>
      </c>
    </row>
    <row r="73" spans="1:3" ht="15.75" x14ac:dyDescent="0.25">
      <c r="A73" s="30" t="s">
        <v>64</v>
      </c>
      <c r="B73" s="34">
        <v>0</v>
      </c>
      <c r="C73" s="34">
        <v>0</v>
      </c>
    </row>
    <row r="74" spans="1:3" ht="15.75" x14ac:dyDescent="0.25">
      <c r="A74" s="25" t="s">
        <v>65</v>
      </c>
      <c r="B74" s="37">
        <f>+B75+B76+B77</f>
        <v>0</v>
      </c>
      <c r="C74" s="37">
        <f>+C75+C76+C77</f>
        <v>0</v>
      </c>
    </row>
    <row r="75" spans="1:3" ht="15.75" x14ac:dyDescent="0.25">
      <c r="A75" s="28" t="s">
        <v>66</v>
      </c>
      <c r="B75" s="38">
        <f>+B76+B77</f>
        <v>0</v>
      </c>
      <c r="C75" s="34">
        <v>0</v>
      </c>
    </row>
    <row r="76" spans="1:3" ht="15.75" x14ac:dyDescent="0.25">
      <c r="A76" s="30" t="s">
        <v>67</v>
      </c>
      <c r="B76" s="38">
        <v>0</v>
      </c>
      <c r="C76" s="34">
        <v>0</v>
      </c>
    </row>
    <row r="77" spans="1:3" ht="15.75" x14ac:dyDescent="0.25">
      <c r="A77" s="30" t="s">
        <v>68</v>
      </c>
      <c r="B77" s="38">
        <v>0</v>
      </c>
      <c r="C77" s="34">
        <v>0</v>
      </c>
    </row>
    <row r="78" spans="1:3" ht="15.75" x14ac:dyDescent="0.25">
      <c r="A78" s="28" t="s">
        <v>69</v>
      </c>
      <c r="B78" s="36">
        <f>+B79+B80</f>
        <v>0</v>
      </c>
      <c r="C78" s="36">
        <f>+C79+C80</f>
        <v>0</v>
      </c>
    </row>
    <row r="79" spans="1:3" ht="15.75" x14ac:dyDescent="0.25">
      <c r="A79" s="30" t="s">
        <v>70</v>
      </c>
      <c r="B79" s="38">
        <v>0</v>
      </c>
      <c r="C79" s="34">
        <v>0</v>
      </c>
    </row>
    <row r="80" spans="1:3" ht="15.75" x14ac:dyDescent="0.25">
      <c r="A80" s="30" t="s">
        <v>71</v>
      </c>
      <c r="B80" s="38">
        <v>0</v>
      </c>
      <c r="C80" s="34">
        <v>0</v>
      </c>
    </row>
    <row r="81" spans="1:3" ht="15.75" x14ac:dyDescent="0.25">
      <c r="A81" s="28" t="s">
        <v>72</v>
      </c>
      <c r="B81" s="36">
        <f>+B82</f>
        <v>0</v>
      </c>
      <c r="C81" s="36">
        <f>+C82</f>
        <v>0</v>
      </c>
    </row>
    <row r="82" spans="1:3" ht="16.5" thickBot="1" x14ac:dyDescent="0.3">
      <c r="A82" s="30" t="s">
        <v>73</v>
      </c>
      <c r="B82" s="38">
        <v>0</v>
      </c>
      <c r="C82" s="34">
        <v>0</v>
      </c>
    </row>
    <row r="83" spans="1:3" ht="16.5" thickBot="1" x14ac:dyDescent="0.3">
      <c r="A83" s="14" t="s">
        <v>80</v>
      </c>
      <c r="B83" s="39">
        <f>+B81+B78+B74+B67+B62+B52+B45+B36+B26+B16+B10</f>
        <v>14619897239</v>
      </c>
      <c r="C83" s="39">
        <f>+C81+C78+C74+C67+C62+C52+C45+C36+C26+C16+C10</f>
        <v>-5951351</v>
      </c>
    </row>
    <row r="85" spans="1:3" ht="15.75" thickBot="1" x14ac:dyDescent="0.3"/>
    <row r="86" spans="1:3" ht="30.75" thickBot="1" x14ac:dyDescent="0.3">
      <c r="A86" s="11" t="s">
        <v>81</v>
      </c>
    </row>
    <row r="87" spans="1:3" ht="30.75" thickBot="1" x14ac:dyDescent="0.3">
      <c r="A87" s="9" t="s">
        <v>82</v>
      </c>
    </row>
    <row r="88" spans="1:3" ht="60.75" thickBot="1" x14ac:dyDescent="0.3">
      <c r="A88" s="10" t="s">
        <v>83</v>
      </c>
    </row>
  </sheetData>
  <mergeCells count="7">
    <mergeCell ref="B7:B8"/>
    <mergeCell ref="C7:C8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48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 2024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FALCON 50</cp:lastModifiedBy>
  <cp:lastPrinted>2024-02-10T15:48:15Z</cp:lastPrinted>
  <dcterms:created xsi:type="dcterms:W3CDTF">2018-04-17T18:57:16Z</dcterms:created>
  <dcterms:modified xsi:type="dcterms:W3CDTF">2024-02-10T15:50:59Z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2024-02-09T15:20:40Z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3ee371f8-66bd-408f-94e4-45a796ef9204</vt:lpwstr>
  </property>
  <property fmtid="{D5CDD505-2E9C-101B-9397-08002B2CF9AE}" pid="8" name="MSIP_Label_defa4170-0d19-0005-0004-bc88714345d2_ContentBits">
    <vt:lpwstr>0</vt:lpwstr>
  </property>
</Properties>
</file>