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135"/>
  </bookViews>
  <sheets>
    <sheet name="AGOSTO 2023" sheetId="1" r:id="rId1"/>
  </sheets>
  <externalReferences>
    <externalReference r:id="rId2"/>
  </externalReferences>
  <definedNames>
    <definedName name="_xlnm.Print_Area" localSheetId="0">'AGOSTO 2023'!$A$1:$V$77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F66" i="1"/>
  <c r="H62" i="1"/>
  <c r="F62" i="1"/>
  <c r="M58" i="1"/>
  <c r="H58" i="1"/>
  <c r="H57" i="1"/>
  <c r="F57" i="1"/>
  <c r="M53" i="1"/>
  <c r="H53" i="1"/>
  <c r="F53" i="1"/>
  <c r="M52" i="1"/>
  <c r="H52" i="1"/>
  <c r="F52" i="1"/>
  <c r="M51" i="1"/>
  <c r="I51" i="1"/>
  <c r="H51" i="1"/>
  <c r="F51" i="1"/>
  <c r="M47" i="1"/>
  <c r="H47" i="1"/>
  <c r="F47" i="1"/>
  <c r="M46" i="1"/>
  <c r="I46" i="1"/>
  <c r="H46" i="1"/>
  <c r="F46" i="1"/>
  <c r="M42" i="1"/>
  <c r="H42" i="1"/>
  <c r="M37" i="1"/>
  <c r="L37" i="1"/>
  <c r="H37" i="1"/>
  <c r="F37" i="1"/>
  <c r="M36" i="1"/>
  <c r="I36" i="1"/>
  <c r="H36" i="1"/>
  <c r="F36" i="1"/>
  <c r="M35" i="1"/>
  <c r="I35" i="1"/>
  <c r="H35" i="1"/>
  <c r="F35" i="1"/>
  <c r="M34" i="1"/>
  <c r="I34" i="1"/>
  <c r="H34" i="1"/>
  <c r="F34" i="1"/>
  <c r="M33" i="1"/>
  <c r="I33" i="1"/>
  <c r="H33" i="1"/>
  <c r="F33" i="1"/>
  <c r="L32" i="1"/>
  <c r="M32" i="1" s="1"/>
  <c r="I32" i="1"/>
  <c r="H32" i="1"/>
  <c r="F32" i="1"/>
  <c r="M31" i="1"/>
  <c r="I31" i="1"/>
  <c r="H31" i="1"/>
  <c r="F31" i="1"/>
  <c r="M30" i="1"/>
  <c r="L30" i="1"/>
  <c r="I30" i="1"/>
  <c r="H30" i="1"/>
  <c r="F30" i="1"/>
  <c r="M29" i="1"/>
  <c r="I29" i="1"/>
  <c r="H29" i="1"/>
  <c r="F29" i="1"/>
  <c r="M28" i="1"/>
  <c r="I28" i="1"/>
  <c r="H28" i="1"/>
  <c r="F28" i="1"/>
  <c r="M27" i="1"/>
  <c r="I27" i="1"/>
  <c r="H27" i="1"/>
  <c r="F27" i="1"/>
  <c r="M26" i="1"/>
  <c r="I26" i="1"/>
  <c r="H26" i="1"/>
  <c r="F26" i="1"/>
  <c r="M25" i="1"/>
  <c r="I25" i="1"/>
  <c r="H25" i="1"/>
  <c r="F25" i="1"/>
  <c r="M24" i="1"/>
  <c r="I24" i="1"/>
  <c r="H24" i="1"/>
  <c r="F24" i="1"/>
  <c r="M23" i="1"/>
  <c r="I23" i="1"/>
  <c r="H23" i="1"/>
  <c r="F23" i="1"/>
  <c r="M22" i="1"/>
  <c r="I22" i="1"/>
  <c r="H22" i="1"/>
  <c r="F22" i="1"/>
  <c r="M21" i="1"/>
  <c r="I21" i="1"/>
  <c r="H21" i="1"/>
  <c r="F21" i="1"/>
  <c r="L20" i="1"/>
  <c r="M20" i="1" s="1"/>
  <c r="I20" i="1"/>
  <c r="H20" i="1"/>
  <c r="F20" i="1"/>
  <c r="M19" i="1"/>
  <c r="L19" i="1"/>
  <c r="I19" i="1"/>
  <c r="H19" i="1"/>
  <c r="F19" i="1"/>
  <c r="M18" i="1"/>
  <c r="I18" i="1"/>
  <c r="H18" i="1"/>
  <c r="F18" i="1"/>
  <c r="M17" i="1"/>
  <c r="I17" i="1"/>
  <c r="H17" i="1"/>
  <c r="F17" i="1"/>
</calcChain>
</file>

<file path=xl/sharedStrings.xml><?xml version="1.0" encoding="utf-8"?>
<sst xmlns="http://schemas.openxmlformats.org/spreadsheetml/2006/main" count="548" uniqueCount="161">
  <si>
    <t>31 de agosto del año 2023</t>
  </si>
  <si>
    <t>RELACIÓN DE LOS MIEMBROS DE LAS FUERZAS ARMADAS, QUE SE LES SOLICITA SU RETIRO CON DISFRUTE DE PENSIÓN VOLUNTARIO, INHABILIDAD FÍSICA, CANCELACIÓN DE NOMBRAMIENTO Y DADO DE BAJA,  EN LA SESIÓN DEL PLENO CELEBRADO EN EL MES DE AGOSTO DEL AÑO 2023,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</si>
  <si>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</si>
  <si>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</si>
  <si>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</si>
  <si>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</si>
  <si>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</si>
  <si>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</si>
  <si>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</si>
  <si>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</si>
  <si>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</si>
  <si>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</si>
  <si>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</si>
  <si>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</si>
  <si>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</si>
  <si>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</si>
  <si>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</si>
  <si>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NOTA</t>
  </si>
  <si>
    <t>CATEGORIA</t>
  </si>
  <si>
    <t>NO. RESOLUCION</t>
  </si>
  <si>
    <t>MOTIVO</t>
  </si>
  <si>
    <t>DISCAPACIDAD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</si>
  <si>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</si>
  <si>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</si>
  <si>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</si>
  <si>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</si>
  <si>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</si>
  <si>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</si>
  <si>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</si>
  <si>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</si>
  <si>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</si>
  <si>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</si>
  <si>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SARGENTO MAYOR</t>
  </si>
  <si>
    <t>EDDY ANTONIO ALMANZAR REYES</t>
  </si>
  <si>
    <t>001-0134809-2</t>
  </si>
  <si>
    <t>UTILIZABLE P/S. DE ARMAS</t>
  </si>
  <si>
    <t>DR2272-2023</t>
  </si>
  <si>
    <t>VOLUNTARIO</t>
  </si>
  <si>
    <t>PEREZ</t>
  </si>
  <si>
    <t>E</t>
  </si>
  <si>
    <t>R</t>
  </si>
  <si>
    <t>CANDIDO RODRIGUEZ GOMEZ</t>
  </si>
  <si>
    <t>001-1742554-6</t>
  </si>
  <si>
    <t>INFECCIÓN DEL VIRUS DE INMUNODEFICIENCIA HIMANO (VIH); DIABETES MELLITUS; HEPATITIS B</t>
  </si>
  <si>
    <t>MAS DE UN 50% DE SU DISCAPACIDAD</t>
  </si>
  <si>
    <t>NO UTILIZABLE</t>
  </si>
  <si>
    <t>DR2311-2023</t>
  </si>
  <si>
    <t>INHABILIDAD FISICA</t>
  </si>
  <si>
    <t>EX - SARGENTO MAYOR</t>
  </si>
  <si>
    <t>JOSE M. SANTANA CASTRO</t>
  </si>
  <si>
    <t>001-1544797-1</t>
  </si>
  <si>
    <t>EXPIRACION DE ALISTAMIENTO Y NO REALISTO</t>
  </si>
  <si>
    <t>DR2285-2023</t>
  </si>
  <si>
    <t>DADO DE BAJA</t>
  </si>
  <si>
    <t>padua</t>
  </si>
  <si>
    <t>MARCOS RAFAEL BONILLA GUILAMO</t>
  </si>
  <si>
    <t>028-0081813-6</t>
  </si>
  <si>
    <t>DR2286-2023</t>
  </si>
  <si>
    <t>FAUSTO MARIA GONZALEZ</t>
  </si>
  <si>
    <t>047-0107038-7</t>
  </si>
  <si>
    <t>DR2287-2023</t>
  </si>
  <si>
    <t>LUIS OSCAR DIAZ RIJO</t>
  </si>
  <si>
    <t>031-0215366-9</t>
  </si>
  <si>
    <t>SOLICITUD ACEPTADA</t>
  </si>
  <si>
    <t>DR2288-2023</t>
  </si>
  <si>
    <t>SIMEON HOLGUIN DE LA CRUZ</t>
  </si>
  <si>
    <t>056-0146239-2</t>
  </si>
  <si>
    <t>DR2289-2023</t>
  </si>
  <si>
    <t>NORBERTO DICENT GARCIA</t>
  </si>
  <si>
    <t>016-0015348-8</t>
  </si>
  <si>
    <t>DR2290-2023</t>
  </si>
  <si>
    <t>JOSE ALCANTARA ENCARNACION</t>
  </si>
  <si>
    <t>001-1169449-3</t>
  </si>
  <si>
    <t>DR2291-2023</t>
  </si>
  <si>
    <t>VICTOR MARTINEZ FALETTE</t>
  </si>
  <si>
    <t>066-0010839-0</t>
  </si>
  <si>
    <t>DR2292-2023</t>
  </si>
  <si>
    <t>APRECIADO JIMENEZ SUERO</t>
  </si>
  <si>
    <t>001-1669938-0</t>
  </si>
  <si>
    <t>DR2293-2023</t>
  </si>
  <si>
    <t>FRANKLIN MONTERO MEDINA</t>
  </si>
  <si>
    <t>078-0012272-8</t>
  </si>
  <si>
    <t>DR2294-2023</t>
  </si>
  <si>
    <t xml:space="preserve">AMYI SUAREZ </t>
  </si>
  <si>
    <t>001-1693984-4</t>
  </si>
  <si>
    <t>DR2295-2023</t>
  </si>
  <si>
    <t>ENMANUEL SANTANA VASQUEZ</t>
  </si>
  <si>
    <t>027-0036860-4</t>
  </si>
  <si>
    <t>DR2296-2023</t>
  </si>
  <si>
    <t>SARGENTO MAESTRO CONSTRUCTOR</t>
  </si>
  <si>
    <t>JOSE M. MARTINEZ FELIZ</t>
  </si>
  <si>
    <t>001-0566616-8</t>
  </si>
  <si>
    <t>INFECCIÓN DEL VIRUS DE INMUNODEFICIENCIA HIMANO (VIH); DIABETES MELLITUS</t>
  </si>
  <si>
    <t>DR2333-2023</t>
  </si>
  <si>
    <t>EX - SARGENTO</t>
  </si>
  <si>
    <t>JOSE GOMEZ BRITO</t>
  </si>
  <si>
    <t>025-0040063-1</t>
  </si>
  <si>
    <t>DR2297-2023</t>
  </si>
  <si>
    <t>EX - SARGENTO DEPORTISTA</t>
  </si>
  <si>
    <t>ALEXANDER VASQUEZ PEREZ</t>
  </si>
  <si>
    <t>001-0517249-8</t>
  </si>
  <si>
    <t>DR2298-2023</t>
  </si>
  <si>
    <t>ALCIBIADES  MUÑOZ CALDERON</t>
  </si>
  <si>
    <t>002-0137923-7</t>
  </si>
  <si>
    <t>DR2299-2023</t>
  </si>
  <si>
    <t>EX - SARGENTO AUXILIAR DE ENFERMERIA</t>
  </si>
  <si>
    <t>RAFAEL ANT. GARCIA REYES</t>
  </si>
  <si>
    <t>138-0002151-4</t>
  </si>
  <si>
    <t>DR2300-2023</t>
  </si>
  <si>
    <t>FRANKLIN  MORETA LIRANZO</t>
  </si>
  <si>
    <t>016-0016220-8</t>
  </si>
  <si>
    <t>DR2301-2023</t>
  </si>
  <si>
    <t>ASIMILADA MILITAR</t>
  </si>
  <si>
    <t>LICETTI ASUNCION ALBERTO MEDRANO</t>
  </si>
  <si>
    <t>001-0091231-0</t>
  </si>
  <si>
    <t>SINDROME MULTINFARTO CEREBRAL; ENFERMEDAD CEREBRAL VASCULAR DE PEQUEÑOS VASOS; HIPERTENSION ARTERIAL ESTADIO I</t>
  </si>
  <si>
    <t>DR2315-2023</t>
  </si>
  <si>
    <t>ARMADA DE REPÚBLICA DOMINICANA</t>
  </si>
  <si>
    <t xml:space="preserve">FUNCIÓN OCUPADA </t>
  </si>
  <si>
    <t>TOTAL DE PENSIÓN DE VOLUNTARIO DEL ARD.</t>
  </si>
  <si>
    <t>MONTO VOL. ARD.</t>
  </si>
  <si>
    <t>EX - SARGENTO                          MAYOR (CO)</t>
  </si>
  <si>
    <t xml:space="preserve">JULIO SALIN VARGAS </t>
  </si>
  <si>
    <t>010-0089965-6</t>
  </si>
  <si>
    <t>DR2303-2023</t>
  </si>
  <si>
    <t>EX - MARINERO AUXILIAR</t>
  </si>
  <si>
    <t>DAVID DE JESUS ACOSTA PEREZ</t>
  </si>
  <si>
    <t>001-1290764-7</t>
  </si>
  <si>
    <t>FUERZA AÉREA DE REPÚBLICA DOMINICANA</t>
  </si>
  <si>
    <t>EX - PRIMER TENIENTE</t>
  </si>
  <si>
    <t xml:space="preserve">WELLINGTON MARTIN CAPELLAN ESPINAL </t>
  </si>
  <si>
    <t>044-0003963-4</t>
  </si>
  <si>
    <t>JUNTA DE INVESTIGACION DESIGNADA AL EFECTO</t>
  </si>
  <si>
    <t>DR2349-2023</t>
  </si>
  <si>
    <t>CANCELACION DE NOMBRAMIENTO</t>
  </si>
  <si>
    <t xml:space="preserve">MARITZA G. ARNAUD DE OLEO </t>
  </si>
  <si>
    <t>001-0633330-5</t>
  </si>
  <si>
    <t>UTILIZABLE P/S. QUE NO SEA DE ARMAS</t>
  </si>
  <si>
    <t>DR2353-2023</t>
  </si>
  <si>
    <t xml:space="preserve">ALTAGRACIA MOTA DE LA CRUZ </t>
  </si>
  <si>
    <t>001-1434849-3</t>
  </si>
  <si>
    <t>CANCER CERVIX</t>
  </si>
  <si>
    <t>DR2312-2023</t>
  </si>
  <si>
    <t>MINISTERIO DE DEFENSA</t>
  </si>
  <si>
    <t>TOTAL DE PENSIÓN DE VOLUNTARIO DEL MIDE.</t>
  </si>
  <si>
    <t>MONTO VOL. MIDE.</t>
  </si>
  <si>
    <t>ASIMILADOA MILITAR CONSERJE</t>
  </si>
  <si>
    <t>BASILICIA MOREL DE PAULA</t>
  </si>
  <si>
    <t>001-0397206-3</t>
  </si>
  <si>
    <t>DISMINUCION DEL DIAMETRO DEL CANAL LUMBAR L4-L5 SIN CONSTITUCION DE VERDADERO CANAL LUMBAR ESTERECHO; MODERADA ESCOLIOSIS LUMBAR A CONVEXIDAD IZQUIERDA; DISCRETA DISCOPATIAS PROTRUIDAS POSTEROMEDIANA L1-L2 Y L4-L5; MODERADA DISCARTROSIS L1-L2 Y L3-L4 DISCARTROSIS AVANZADA L4-L5 Y L5-S1; MODERADA OSTEOARTROSIS LUMBAR PREDSOMINADO EN COLUMNA LUMBAR MEDIA Y BAJA.</t>
  </si>
  <si>
    <t>DR2309-2023</t>
  </si>
  <si>
    <t>DEPARTAMENTO NACIONAL DE INVENTIGACIONES (DNI)</t>
  </si>
  <si>
    <t>INSPECTOR</t>
  </si>
  <si>
    <t>ISRAEL ANTONIO BUENO INFANTE</t>
  </si>
  <si>
    <t>001-1448289-6</t>
  </si>
  <si>
    <t>DR2352-2023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</si>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</sst>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D$&quot;#,##0.00"/>
    <numFmt numFmtId="165" formatCode="[$-1C0A]d&quot; de &quot;mmmm&quot; de &quot;yyyy;@"/>
    <numFmt numFmtId="166" formatCode="000\-0000000\-0"/>
    <numFmt numFmtId="167" formatCode="#,##0.00;[Red]#,##0.00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hadow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7"/>
      <color indexed="8"/>
      <name val="Times New Roman"/>
      <family val="1"/>
    </font>
    <font>
      <b/>
      <u/>
      <sz val="11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0" fillId="0" borderId="0" xfId="0" applyFont="1"/>
    <xf numFmtId="0" fontId="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14" fontId="4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/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5" fontId="4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16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168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Fill="1" applyAlignment="1" applyProtection="1">
      <alignment horizontal="center" vertical="center" wrapText="1"/>
      <protection locked="0"/>
    </xf>
    <xf numFmtId="165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6" fillId="5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5" borderId="0" xfId="0" applyNumberFormat="1" applyFont="1" applyFill="1" applyAlignment="1" applyProtection="1">
      <alignment horizontal="left" vertical="center" wrapText="1"/>
      <protection locked="0"/>
    </xf>
    <xf numFmtId="14" fontId="4" fillId="5" borderId="0" xfId="0" applyNumberFormat="1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166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9" fontId="6" fillId="0" borderId="10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SANTIAGO\2023\EXPEDIENTES%20PARA%20PLENO%20A&#209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3"/>
      <sheetName val="FEBRERO 2023"/>
      <sheetName val="MARZO 2023"/>
      <sheetName val="ABRIL 2023"/>
      <sheetName val="Hoja1"/>
      <sheetName val="MAYO 2023"/>
      <sheetName val="JUNIO 2023"/>
      <sheetName val="JULIO 2023"/>
      <sheetName val="JULIO EXTR. 2023"/>
      <sheetName val="AGOSTO 2023"/>
      <sheetName val="SEPTIEMBRE 2023 (2)"/>
      <sheetName val="SEPTIEMBRE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6"/>
  <sheetViews>
    <sheetView tabSelected="1" view="pageBreakPreview" topLeftCell="A51" zoomScale="65" zoomScaleNormal="91" zoomScaleSheetLayoutView="65" zoomScalePageLayoutView="60" workbookViewId="0">
      <selection sqref="A1:Q77"/>
    </sheetView>
  </sheetViews>
  <sheetFormatPr baseColWidth="10" defaultRowHeight="15" x14ac:dyDescent="0.25"/>
  <cols>
    <col min="1" max="1" width="4.42578125" style="24" bestFit="1" customWidth="1"/>
    <col min="2" max="2" width="19.5703125" style="24" hidden="1" customWidth="1"/>
    <col min="3" max="3" width="21.7109375" style="24" customWidth="1"/>
    <col min="4" max="4" width="34.7109375" style="24" customWidth="1"/>
    <col min="5" max="5" width="13.42578125" style="24" hidden="1" customWidth="1"/>
    <col min="6" max="6" width="16.28515625" style="24" hidden="1" customWidth="1"/>
    <col min="7" max="7" width="7.7109375" style="24" hidden="1" customWidth="1"/>
    <col min="8" max="8" width="12.5703125" style="24" hidden="1" customWidth="1"/>
    <col min="9" max="9" width="0" style="24" hidden="1" customWidth="1"/>
    <col min="10" max="10" width="26.85546875" style="24" hidden="1" customWidth="1"/>
    <col min="11" max="11" width="11.7109375" style="24" customWidth="1"/>
    <col min="12" max="12" width="2.85546875" style="24" hidden="1" customWidth="1"/>
    <col min="13" max="13" width="21" style="24" hidden="1" customWidth="1"/>
    <col min="14" max="15" width="18.85546875" style="24" hidden="1" customWidth="1"/>
    <col min="16" max="16" width="15.5703125" style="24" hidden="1" customWidth="1"/>
    <col min="17" max="17" width="24.28515625" style="24" customWidth="1"/>
    <col min="18" max="18" width="36.28515625" style="24" hidden="1" customWidth="1"/>
    <col min="19" max="20" width="11.42578125" style="24" hidden="1" customWidth="1"/>
    <col min="21" max="21" width="18.5703125" style="24" hidden="1" customWidth="1"/>
    <col min="22" max="22" width="21.42578125" style="24" hidden="1" customWidth="1"/>
    <col min="23" max="26" width="11.42578125" style="24" hidden="1" customWidth="1"/>
    <col min="27" max="27" width="5.28515625" style="24" hidden="1" customWidth="1"/>
    <col min="28" max="28" width="6.140625" style="24" hidden="1" customWidth="1"/>
    <col min="29" max="29" width="4.28515625" style="24" hidden="1" customWidth="1"/>
    <col min="30" max="41" width="11.42578125" style="24" hidden="1" customWidth="1"/>
    <col min="42" max="44" width="11.42578125" style="24" customWidth="1"/>
    <col min="45" max="45" width="1.28515625" style="24" customWidth="1"/>
    <col min="46" max="48" width="11.42578125" style="24" customWidth="1"/>
    <col min="49" max="16384" width="11.42578125" style="24"/>
  </cols>
  <sheetData>
    <row r="1" spans="1:40" customFormat="1" x14ac:dyDescent="0.25">
      <c r="A1" s="1"/>
      <c r="B1" s="1"/>
      <c r="C1" s="1"/>
      <c r="D1" s="1"/>
      <c r="E1" s="1"/>
    </row>
    <row r="2" spans="1:40" customFormat="1" x14ac:dyDescent="0.25">
      <c r="A2" s="1"/>
      <c r="B2" s="1"/>
      <c r="C2" s="1"/>
      <c r="D2" s="1"/>
      <c r="E2" s="1"/>
    </row>
    <row r="3" spans="1:40" customFormat="1" x14ac:dyDescent="0.25">
      <c r="A3" s="1"/>
      <c r="B3" s="1"/>
      <c r="C3" s="1"/>
      <c r="D3" s="1"/>
      <c r="E3" s="1"/>
    </row>
    <row r="4" spans="1:40" customFormat="1" x14ac:dyDescent="0.25">
      <c r="A4" s="1"/>
      <c r="B4" s="1"/>
      <c r="C4" s="1"/>
      <c r="D4" s="1"/>
      <c r="E4" s="1"/>
    </row>
    <row r="5" spans="1:40" customFormat="1" x14ac:dyDescent="0.25">
      <c r="A5" s="1"/>
      <c r="B5" s="1"/>
      <c r="C5" s="1"/>
      <c r="D5" s="1"/>
      <c r="E5" s="1"/>
    </row>
    <row r="6" spans="1:40" customFormat="1" x14ac:dyDescent="0.25">
      <c r="A6" s="1"/>
      <c r="B6" s="1"/>
      <c r="C6" s="1"/>
      <c r="D6" s="1"/>
      <c r="E6" s="1"/>
    </row>
    <row r="7" spans="1:40" customFormat="1" x14ac:dyDescent="0.25">
      <c r="A7" s="1"/>
      <c r="B7" s="1"/>
      <c r="C7" s="1"/>
      <c r="D7" s="1"/>
      <c r="E7" s="1"/>
    </row>
    <row r="8" spans="1:40" customFormat="1" ht="0.75" customHeight="1" x14ac:dyDescent="0.25">
      <c r="A8" s="1"/>
      <c r="B8" s="1"/>
      <c r="C8" s="1"/>
      <c r="D8" s="1"/>
      <c r="E8" s="1"/>
    </row>
    <row r="9" spans="1:40" customFormat="1" x14ac:dyDescent="0.25">
      <c r="A9" s="1"/>
      <c r="B9" s="1"/>
      <c r="C9" s="1"/>
      <c r="D9" s="1"/>
      <c r="E9" s="1"/>
    </row>
    <row r="10" spans="1:40" customFormat="1" x14ac:dyDescent="0.25">
      <c r="A10" s="1"/>
      <c r="B10" s="1"/>
      <c r="C10" s="1"/>
      <c r="D10" s="1"/>
      <c r="E10" s="1"/>
    </row>
    <row r="11" spans="1:40" customFormat="1" x14ac:dyDescent="0.25">
      <c r="A11" s="1"/>
      <c r="B11" s="1"/>
      <c r="C11" s="1"/>
      <c r="D11" s="1"/>
      <c r="E11" s="1"/>
    </row>
    <row r="12" spans="1:40" customFormat="1" ht="15.75" thickBot="1" x14ac:dyDescent="0.3">
      <c r="A12" s="2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40" customFormat="1" ht="86.25" customHeight="1" thickBot="1" x14ac:dyDescent="0.3">
      <c r="A13" s="3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</row>
    <row r="15" spans="1:40" s="9" customFormat="1" x14ac:dyDescent="0.25">
      <c r="A15" s="6" t="s">
        <v>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8"/>
      <c r="T15" s="8"/>
      <c r="Z15" s="10"/>
      <c r="AA15" s="10"/>
      <c r="AB15" s="10"/>
      <c r="AD15" s="11"/>
      <c r="AG15" s="12"/>
      <c r="AH15" s="13" t="s">
        <v>3</v>
      </c>
      <c r="AI15" s="13"/>
      <c r="AJ15" s="13"/>
      <c r="AL15" s="13" t="s">
        <v>4</v>
      </c>
      <c r="AM15" s="13"/>
      <c r="AN15" s="13"/>
    </row>
    <row r="16" spans="1:40" s="28" customFormat="1" ht="30" customHeight="1" x14ac:dyDescent="0.25">
      <c r="A16" s="14" t="s">
        <v>5</v>
      </c>
      <c r="B16" s="14" t="s">
        <v>6</v>
      </c>
      <c r="C16" s="15" t="s">
        <v>7</v>
      </c>
      <c r="D16" s="15" t="s">
        <v>8</v>
      </c>
      <c r="E16" s="14" t="s">
        <v>9</v>
      </c>
      <c r="F16" s="16" t="s">
        <v>10</v>
      </c>
      <c r="G16" s="16" t="s">
        <v>11</v>
      </c>
      <c r="H16" s="15" t="s">
        <v>12</v>
      </c>
      <c r="I16" s="17" t="s">
        <v>13</v>
      </c>
      <c r="J16" s="18" t="s">
        <v>14</v>
      </c>
      <c r="K16" s="19"/>
      <c r="L16" s="20" t="s">
        <v>15</v>
      </c>
      <c r="M16" s="21" t="s">
        <v>16</v>
      </c>
      <c r="N16" s="21" t="s">
        <v>17</v>
      </c>
      <c r="O16" s="21" t="s">
        <v>18</v>
      </c>
      <c r="P16" s="21" t="s">
        <v>19</v>
      </c>
      <c r="Q16" s="21" t="s">
        <v>20</v>
      </c>
      <c r="R16" s="21" t="s">
        <v>21</v>
      </c>
      <c r="S16" s="22" t="s">
        <v>22</v>
      </c>
      <c r="T16" s="22" t="s">
        <v>23</v>
      </c>
      <c r="U16" s="23" t="s">
        <v>24</v>
      </c>
      <c r="V16" s="15" t="s">
        <v>14</v>
      </c>
      <c r="W16" s="22" t="s">
        <v>22</v>
      </c>
      <c r="X16" s="22" t="s">
        <v>23</v>
      </c>
      <c r="Y16" s="22" t="s">
        <v>22</v>
      </c>
      <c r="Z16" s="22" t="s">
        <v>23</v>
      </c>
      <c r="AA16" s="24"/>
      <c r="AB16" s="24"/>
      <c r="AC16" s="25"/>
      <c r="AD16" s="22" t="s">
        <v>25</v>
      </c>
      <c r="AE16" s="22" t="s">
        <v>26</v>
      </c>
      <c r="AF16" s="22" t="s">
        <v>27</v>
      </c>
      <c r="AG16" s="26"/>
      <c r="AH16" s="27" t="s">
        <v>28</v>
      </c>
      <c r="AI16" s="27" t="s">
        <v>29</v>
      </c>
      <c r="AJ16" s="27" t="s">
        <v>30</v>
      </c>
      <c r="AK16" s="26"/>
      <c r="AL16" s="27" t="s">
        <v>28</v>
      </c>
      <c r="AM16" s="27" t="s">
        <v>29</v>
      </c>
      <c r="AN16" s="27" t="s">
        <v>31</v>
      </c>
    </row>
    <row r="17" spans="1:40" s="12" customFormat="1" ht="45" customHeight="1" x14ac:dyDescent="0.25">
      <c r="A17" s="29">
        <v>1</v>
      </c>
      <c r="B17" s="29"/>
      <c r="C17" s="30" t="s">
        <v>32</v>
      </c>
      <c r="D17" s="31" t="s">
        <v>33</v>
      </c>
      <c r="E17" s="32" t="s">
        <v>34</v>
      </c>
      <c r="F17" s="29" t="str">
        <f t="shared" ref="F17" si="0">DATEDIF(S17,T17,"y") + DATEDIF(W17,X17,"y") + DATEDIF(Y17,Z17,"y") + SUM(AH17) &amp; " años " &amp; DATEDIF(S17,T17,"ym") + DATEDIF(W17,X17,"ym") + DATEDIF(Y17,Z17,"ym") + SUM(AI17) - SUM(AM17) &amp; " meses " &amp; DATEDIF(S17,T17,"md") + DATEDIF(W17,X17,"md") + DATEDIF(Y17,Z17,"md") - SUM(AN17) &amp; " días"</f>
        <v>23 años 7 meses 5 días</v>
      </c>
      <c r="G17" s="33">
        <v>0.7</v>
      </c>
      <c r="H17" s="29" t="str">
        <f t="shared" ref="H17:H18" si="1">DATEDIF(U17,T17,"y") &amp; " años " &amp; DATEDIF(U17,T17,"ym") &amp; " meses " &amp; DATEDIF(U17,T17,"md") &amp; " días"</f>
        <v>55 años 1 meses 7 días</v>
      </c>
      <c r="I17" s="29" t="str">
        <f t="shared" ref="I17:I18" si="2">DATEDIF(V17,T17,"y") &amp; " años " &amp; DATEDIF(V17,T17,"ym") &amp; " meses " &amp; DATEDIF(V17,T17,"md") &amp; " días"</f>
        <v>11 años 5 meses 0 días</v>
      </c>
      <c r="J17" s="34" t="s">
        <v>14</v>
      </c>
      <c r="K17" s="34"/>
      <c r="L17" s="35">
        <v>23826.3</v>
      </c>
      <c r="M17" s="35">
        <f t="shared" ref="M17:M36" si="3">L17*G17</f>
        <v>16678.41</v>
      </c>
      <c r="N17" s="35"/>
      <c r="O17" s="36" t="s">
        <v>35</v>
      </c>
      <c r="P17" s="35" t="s">
        <v>36</v>
      </c>
      <c r="Q17" s="35" t="s">
        <v>37</v>
      </c>
      <c r="R17" s="37"/>
      <c r="S17" s="38">
        <v>43221</v>
      </c>
      <c r="T17" s="38">
        <v>45139</v>
      </c>
      <c r="U17" s="38">
        <v>25014</v>
      </c>
      <c r="V17" s="38">
        <v>40969</v>
      </c>
      <c r="W17" s="38">
        <v>35827</v>
      </c>
      <c r="X17" s="38">
        <v>42130</v>
      </c>
      <c r="Y17" s="38">
        <v>42795</v>
      </c>
      <c r="Z17" s="38">
        <v>43191</v>
      </c>
      <c r="AA17" s="10"/>
      <c r="AB17" s="10"/>
      <c r="AC17" s="39"/>
      <c r="AD17" s="40" t="s">
        <v>38</v>
      </c>
      <c r="AE17" s="41" t="s">
        <v>39</v>
      </c>
      <c r="AF17" s="42" t="s">
        <v>40</v>
      </c>
      <c r="AH17" s="40"/>
      <c r="AI17" s="40"/>
      <c r="AJ17" s="40"/>
      <c r="AL17" s="40"/>
      <c r="AM17" s="40"/>
      <c r="AN17" s="40"/>
    </row>
    <row r="18" spans="1:40" s="12" customFormat="1" ht="45" customHeight="1" x14ac:dyDescent="0.25">
      <c r="A18" s="29">
        <v>2</v>
      </c>
      <c r="B18" s="29"/>
      <c r="C18" s="30" t="s">
        <v>32</v>
      </c>
      <c r="D18" s="31" t="s">
        <v>41</v>
      </c>
      <c r="E18" s="32" t="s">
        <v>42</v>
      </c>
      <c r="F18" s="29" t="str">
        <f t="shared" ref="F18:F37" si="4">DATEDIF(S18,T18,"y") + DATEDIF(W18,X18,"y") + DATEDIF(Y18,Z18,"y") + SUM(AH18) &amp; " años " &amp; DATEDIF(S18,T18,"ym") + DATEDIF(W18,X18,"ym") + DATEDIF(Y18,Z18,"ym") + SUM(AI18) - SUM(AM18) &amp; " meses " &amp; DATEDIF(S18,T18,"md") + DATEDIF(W18,X18,"md") + DATEDIF(Y18,Z18,"md") - SUM(AN18) &amp; " días"</f>
        <v>26 años 11 meses 0 días</v>
      </c>
      <c r="G18" s="33">
        <v>1</v>
      </c>
      <c r="H18" s="29" t="str">
        <f t="shared" si="1"/>
        <v>48 años 10 meses 29 días</v>
      </c>
      <c r="I18" s="29" t="str">
        <f t="shared" si="2"/>
        <v>12 años 5 meses 0 días</v>
      </c>
      <c r="J18" s="29" t="s">
        <v>43</v>
      </c>
      <c r="K18" s="35" t="s">
        <v>14</v>
      </c>
      <c r="L18" s="35">
        <v>23826.3</v>
      </c>
      <c r="M18" s="35">
        <f t="shared" si="3"/>
        <v>23826.3</v>
      </c>
      <c r="N18" s="38" t="s">
        <v>44</v>
      </c>
      <c r="O18" s="38" t="s">
        <v>45</v>
      </c>
      <c r="P18" s="38" t="s">
        <v>46</v>
      </c>
      <c r="Q18" s="35" t="s">
        <v>47</v>
      </c>
      <c r="R18" s="43" t="s">
        <v>43</v>
      </c>
      <c r="S18" s="38">
        <v>36770</v>
      </c>
      <c r="T18" s="38">
        <v>45139</v>
      </c>
      <c r="U18" s="38">
        <v>27275</v>
      </c>
      <c r="V18" s="38">
        <v>40603</v>
      </c>
      <c r="W18" s="38">
        <v>33664</v>
      </c>
      <c r="X18" s="38">
        <v>35125</v>
      </c>
      <c r="Y18" s="38"/>
      <c r="Z18" s="10"/>
      <c r="AA18" s="10"/>
      <c r="AB18" s="10"/>
      <c r="AC18" s="39"/>
      <c r="AD18" s="40" t="s">
        <v>38</v>
      </c>
      <c r="AE18" s="41" t="s">
        <v>39</v>
      </c>
      <c r="AF18" s="42" t="s">
        <v>40</v>
      </c>
      <c r="AH18" s="40"/>
      <c r="AI18" s="40"/>
      <c r="AJ18" s="40"/>
      <c r="AL18" s="40"/>
      <c r="AM18" s="40"/>
      <c r="AN18" s="40"/>
    </row>
    <row r="19" spans="1:40" s="12" customFormat="1" ht="45" customHeight="1" x14ac:dyDescent="0.25">
      <c r="A19" s="29">
        <v>3</v>
      </c>
      <c r="B19" s="29"/>
      <c r="C19" s="30" t="s">
        <v>48</v>
      </c>
      <c r="D19" s="31" t="s">
        <v>49</v>
      </c>
      <c r="E19" s="32" t="s">
        <v>50</v>
      </c>
      <c r="F19" s="29" t="str">
        <f>DATEDIF(S19,T19,"y") + DATEDIF(W19,X19,"y") + DATEDIF(Y19,Z19,"y") + SUM(AH19) &amp; " años " &amp; DATEDIF(S19,T19,"ym") + DATEDIF(W19,X19,"ym") + DATEDIF(Y19,Z19,"ym") + SUM(AI19) - SUM(AM19) &amp; " meses " &amp; DATEDIF(S19,T19,"md") + DATEDIF(W19,X19,"md") + DATEDIF(Y19,Z19,"md") - SUM(AN19) &amp; " días"</f>
        <v>20 años 0 meses 2 días</v>
      </c>
      <c r="G19" s="33">
        <v>0.6</v>
      </c>
      <c r="H19" s="29" t="str">
        <f>DATEDIF(U19,T19,"y") &amp; " años " &amp; DATEDIF(U19,T19,"ym") &amp; " meses " &amp; DATEDIF(U19,T19,"md") &amp; " días"</f>
        <v>41 años 7 meses 21 días</v>
      </c>
      <c r="I19" s="29" t="str">
        <f>DATEDIF(V19,T19,"y") &amp; " años " &amp; DATEDIF(V19,T19,"ym") &amp; " meses " &amp; DATEDIF(V19,T19,"md") &amp; " días"</f>
        <v>3 años 2 meses 6 días</v>
      </c>
      <c r="J19" s="34"/>
      <c r="K19" s="34"/>
      <c r="L19" s="35">
        <f>22588.39+4400</f>
        <v>26988.39</v>
      </c>
      <c r="M19" s="35">
        <f t="shared" si="3"/>
        <v>16193.034</v>
      </c>
      <c r="N19" s="36" t="s">
        <v>51</v>
      </c>
      <c r="O19" s="36" t="s">
        <v>35</v>
      </c>
      <c r="P19" s="35" t="s">
        <v>52</v>
      </c>
      <c r="Q19" s="35" t="s">
        <v>53</v>
      </c>
      <c r="R19" s="37"/>
      <c r="S19" s="38">
        <v>37742</v>
      </c>
      <c r="T19" s="38">
        <v>45049</v>
      </c>
      <c r="U19" s="38">
        <v>29841</v>
      </c>
      <c r="V19" s="38">
        <v>43888</v>
      </c>
      <c r="W19" s="38"/>
      <c r="X19" s="38"/>
      <c r="Y19" s="38"/>
      <c r="Z19" s="38"/>
      <c r="AA19" s="10"/>
      <c r="AB19" s="10"/>
      <c r="AC19" s="39"/>
      <c r="AD19" s="40" t="s">
        <v>54</v>
      </c>
      <c r="AE19" s="41" t="s">
        <v>39</v>
      </c>
      <c r="AF19" s="42" t="s">
        <v>40</v>
      </c>
      <c r="AH19" s="40"/>
      <c r="AI19" s="40"/>
      <c r="AJ19" s="40"/>
      <c r="AL19" s="40"/>
      <c r="AM19" s="40"/>
      <c r="AN19" s="40"/>
    </row>
    <row r="20" spans="1:40" s="12" customFormat="1" ht="45" customHeight="1" x14ac:dyDescent="0.25">
      <c r="A20" s="29">
        <v>4</v>
      </c>
      <c r="B20" s="29"/>
      <c r="C20" s="30" t="s">
        <v>48</v>
      </c>
      <c r="D20" s="31" t="s">
        <v>55</v>
      </c>
      <c r="E20" s="32" t="s">
        <v>56</v>
      </c>
      <c r="F20" s="29" t="str">
        <f>DATEDIF(S20,T20,"y") + DATEDIF(W20,X20,"y") + DATEDIF(Y20,Z20,"y") + SUM(AH20) &amp; " años " &amp; DATEDIF(S20,T20,"ym") + DATEDIF(W20,X20,"ym") + DATEDIF(Y20,Z20,"ym") + SUM(AI20) - SUM(AM20) &amp; " meses " &amp; DATEDIF(S20,T20,"md") + DATEDIF(W20,X20,"md") + DATEDIF(Y20,Z20,"md") - SUM(AN20) &amp; " días"</f>
        <v>20 años 0 meses 2 días</v>
      </c>
      <c r="G20" s="33">
        <v>0.6</v>
      </c>
      <c r="H20" s="29" t="str">
        <f>DATEDIF(U20,T20,"y") &amp; " años " &amp; DATEDIF(U20,T20,"ym") &amp; " meses " &amp; DATEDIF(U20,T20,"md") &amp; " días"</f>
        <v>38 años 6 meses 26 días</v>
      </c>
      <c r="I20" s="29" t="str">
        <f>DATEDIF(V20,T20,"y") &amp; " años " &amp; DATEDIF(V20,T20,"ym") &amp; " meses " &amp; DATEDIF(V20,T20,"md") &amp; " días"</f>
        <v>3 años 2 meses 6 días</v>
      </c>
      <c r="J20" s="34"/>
      <c r="K20" s="34"/>
      <c r="L20" s="35">
        <f>22588.39+4400</f>
        <v>26988.39</v>
      </c>
      <c r="M20" s="35">
        <f t="shared" si="3"/>
        <v>16193.034</v>
      </c>
      <c r="N20" s="36" t="s">
        <v>51</v>
      </c>
      <c r="O20" s="36" t="s">
        <v>35</v>
      </c>
      <c r="P20" s="35" t="s">
        <v>57</v>
      </c>
      <c r="Q20" s="35" t="s">
        <v>53</v>
      </c>
      <c r="R20" s="37"/>
      <c r="S20" s="38">
        <v>37742</v>
      </c>
      <c r="T20" s="38">
        <v>45049</v>
      </c>
      <c r="U20" s="38">
        <v>30962</v>
      </c>
      <c r="V20" s="38">
        <v>43888</v>
      </c>
      <c r="W20" s="38"/>
      <c r="X20" s="38"/>
      <c r="Y20" s="38"/>
      <c r="Z20" s="38"/>
      <c r="AA20" s="10"/>
      <c r="AB20" s="10"/>
      <c r="AC20" s="39"/>
      <c r="AD20" s="40" t="s">
        <v>54</v>
      </c>
      <c r="AE20" s="41" t="s">
        <v>39</v>
      </c>
      <c r="AF20" s="42" t="s">
        <v>40</v>
      </c>
      <c r="AH20" s="40"/>
      <c r="AI20" s="40"/>
      <c r="AJ20" s="40"/>
      <c r="AL20" s="40"/>
      <c r="AM20" s="40"/>
      <c r="AN20" s="40"/>
    </row>
    <row r="21" spans="1:40" s="12" customFormat="1" ht="45" customHeight="1" x14ac:dyDescent="0.25">
      <c r="A21" s="29">
        <v>5</v>
      </c>
      <c r="B21" s="29"/>
      <c r="C21" s="30" t="s">
        <v>48</v>
      </c>
      <c r="D21" s="31" t="s">
        <v>58</v>
      </c>
      <c r="E21" s="32" t="s">
        <v>59</v>
      </c>
      <c r="F21" s="29" t="str">
        <f>DATEDIF(S21,T21,"y") + DATEDIF(W21,X21,"y") + DATEDIF(Y21,Z21,"y") + SUM(AH21) &amp; " años " &amp; DATEDIF(S21,T21,"ym") + DATEDIF(W21,X21,"ym") + DATEDIF(Y21,Z21,"ym") + SUM(AI21) - SUM(AM21) &amp; " meses " &amp; DATEDIF(S21,T21,"md") + DATEDIF(W21,X21,"md") + DATEDIF(Y21,Z21,"md") - SUM(AN21) &amp; " días"</f>
        <v>28 años 0 meses 1 días</v>
      </c>
      <c r="G21" s="33">
        <v>0.8</v>
      </c>
      <c r="H21" s="29" t="str">
        <f>DATEDIF(U21,T21,"y") &amp; " años " &amp; DATEDIF(U21,T21,"ym") &amp; " meses " &amp; DATEDIF(U21,T21,"md") &amp; " días"</f>
        <v>52 años 5 meses 13 días</v>
      </c>
      <c r="I21" s="29" t="str">
        <f>DATEDIF(V21,T21,"y") &amp; " años " &amp; DATEDIF(V21,T21,"ym") &amp; " meses " &amp; DATEDIF(V21,T21,"md") &amp; " días"</f>
        <v>12 años 2 meses 1 días</v>
      </c>
      <c r="J21" s="34" t="s">
        <v>14</v>
      </c>
      <c r="K21" s="34"/>
      <c r="L21" s="35">
        <v>23826.3</v>
      </c>
      <c r="M21" s="35">
        <f t="shared" si="3"/>
        <v>19061.04</v>
      </c>
      <c r="N21" s="36" t="s">
        <v>51</v>
      </c>
      <c r="O21" s="36" t="s">
        <v>35</v>
      </c>
      <c r="P21" s="35" t="s">
        <v>60</v>
      </c>
      <c r="Q21" s="35" t="s">
        <v>53</v>
      </c>
      <c r="R21" s="37"/>
      <c r="S21" s="38">
        <v>34820</v>
      </c>
      <c r="T21" s="38">
        <v>45048</v>
      </c>
      <c r="U21" s="38">
        <v>25891</v>
      </c>
      <c r="V21" s="38">
        <v>40603</v>
      </c>
      <c r="W21" s="38"/>
      <c r="X21" s="38"/>
      <c r="Y21" s="38"/>
      <c r="Z21" s="38"/>
      <c r="AA21" s="10"/>
      <c r="AB21" s="10"/>
      <c r="AC21" s="39"/>
      <c r="AD21" s="40" t="s">
        <v>54</v>
      </c>
      <c r="AE21" s="41" t="s">
        <v>39</v>
      </c>
      <c r="AF21" s="42" t="s">
        <v>40</v>
      </c>
      <c r="AH21" s="40"/>
      <c r="AI21" s="40"/>
      <c r="AJ21" s="40"/>
      <c r="AL21" s="40"/>
      <c r="AM21" s="40"/>
      <c r="AN21" s="40"/>
    </row>
    <row r="22" spans="1:40" s="12" customFormat="1" ht="45" customHeight="1" x14ac:dyDescent="0.25">
      <c r="A22" s="29">
        <v>6</v>
      </c>
      <c r="B22" s="29"/>
      <c r="C22" s="30" t="s">
        <v>48</v>
      </c>
      <c r="D22" s="31" t="s">
        <v>61</v>
      </c>
      <c r="E22" s="32" t="s">
        <v>62</v>
      </c>
      <c r="F22" s="29" t="str">
        <f>DATEDIF(S22,T22,"y") + DATEDIF(W22,X22,"y") + DATEDIF(Y22,Z22,"y") + SUM(AH22) &amp; " años " &amp; DATEDIF(S22,T22,"ym") + DATEDIF(W22,X22,"ym") + DATEDIF(Y22,Z22,"ym") + SUM(AI22) - SUM(AM22) &amp; " meses " &amp; DATEDIF(S22,T22,"md") + DATEDIF(W22,X22,"md") + DATEDIF(Y22,Z22,"md") - SUM(AN22) &amp; " días"</f>
        <v>20 años 10 meses 28 días</v>
      </c>
      <c r="G22" s="44">
        <v>0.625</v>
      </c>
      <c r="H22" s="29" t="str">
        <f>DATEDIF(U22,T22,"y") &amp; " años " &amp; DATEDIF(U22,T22,"ym") &amp; " meses " &amp; DATEDIF(U22,T22,"md") &amp; " días"</f>
        <v>60 años 7 meses 26 días</v>
      </c>
      <c r="I22" s="29" t="str">
        <f>DATEDIF(V22,T22,"y") &amp; " años " &amp; DATEDIF(V22,T22,"ym") &amp; " meses " &amp; DATEDIF(V22,T22,"md") &amp; " días"</f>
        <v>3 años 1 meses 2 días</v>
      </c>
      <c r="J22" s="34"/>
      <c r="K22" s="34"/>
      <c r="L22" s="35">
        <v>22588.39</v>
      </c>
      <c r="M22" s="35">
        <f t="shared" si="3"/>
        <v>14117.74375</v>
      </c>
      <c r="N22" s="36" t="s">
        <v>63</v>
      </c>
      <c r="O22" s="36" t="s">
        <v>35</v>
      </c>
      <c r="P22" s="35" t="s">
        <v>64</v>
      </c>
      <c r="Q22" s="35" t="s">
        <v>53</v>
      </c>
      <c r="R22" s="37"/>
      <c r="S22" s="38">
        <v>37377</v>
      </c>
      <c r="T22" s="38">
        <v>45014</v>
      </c>
      <c r="U22" s="38">
        <v>22858</v>
      </c>
      <c r="V22" s="38">
        <v>43888</v>
      </c>
      <c r="W22" s="38"/>
      <c r="X22" s="38"/>
      <c r="Y22" s="38"/>
      <c r="Z22" s="38"/>
      <c r="AA22" s="10"/>
      <c r="AB22" s="10"/>
      <c r="AC22" s="39"/>
      <c r="AD22" s="40" t="s">
        <v>54</v>
      </c>
      <c r="AE22" s="41" t="s">
        <v>39</v>
      </c>
      <c r="AF22" s="42" t="s">
        <v>40</v>
      </c>
      <c r="AH22" s="40"/>
      <c r="AI22" s="40"/>
      <c r="AJ22" s="40"/>
      <c r="AL22" s="40"/>
      <c r="AM22" s="40"/>
      <c r="AN22" s="40"/>
    </row>
    <row r="23" spans="1:40" s="12" customFormat="1" ht="45" customHeight="1" x14ac:dyDescent="0.25">
      <c r="A23" s="29">
        <v>7</v>
      </c>
      <c r="B23" s="29"/>
      <c r="C23" s="30" t="s">
        <v>48</v>
      </c>
      <c r="D23" s="31" t="s">
        <v>65</v>
      </c>
      <c r="E23" s="32" t="s">
        <v>66</v>
      </c>
      <c r="F23" s="29" t="str">
        <f t="shared" ref="F23:F36" si="5">DATEDIF(S23,T23,"y") + DATEDIF(W23,X23,"y") + DATEDIF(Y23,Z23,"y") + SUM(AH23) &amp; " años " &amp; DATEDIF(S23,T23,"ym") + DATEDIF(W23,X23,"ym") + DATEDIF(Y23,Z23,"ym") + SUM(AI23) - SUM(AM23) &amp; " meses " &amp; DATEDIF(S23,T23,"md") + DATEDIF(W23,X23,"md") + DATEDIF(Y23,Z23,"md") - SUM(AN23) &amp; " días"</f>
        <v>20 años 0 meses 11 días</v>
      </c>
      <c r="G23" s="33">
        <v>0.6</v>
      </c>
      <c r="H23" s="29" t="str">
        <f t="shared" ref="H23:H37" si="6">DATEDIF(U23,T23,"y") &amp; " años " &amp; DATEDIF(U23,T23,"ym") &amp; " meses " &amp; DATEDIF(U23,T23,"md") &amp; " días"</f>
        <v>44 años 4 meses 11 días</v>
      </c>
      <c r="I23" s="29" t="str">
        <f t="shared" ref="I23:I36" si="7">DATEDIF(V23,T23,"y") &amp; " años " &amp; DATEDIF(V23,T23,"ym") &amp; " meses " &amp; DATEDIF(V23,T23,"md") &amp; " días"</f>
        <v>4 años 2 meses 11 días</v>
      </c>
      <c r="J23" s="34"/>
      <c r="K23" s="34"/>
      <c r="L23" s="35">
        <v>22588.39</v>
      </c>
      <c r="M23" s="35">
        <f t="shared" si="3"/>
        <v>13553.034</v>
      </c>
      <c r="N23" s="36" t="s">
        <v>51</v>
      </c>
      <c r="O23" s="36" t="s">
        <v>35</v>
      </c>
      <c r="P23" s="35" t="s">
        <v>67</v>
      </c>
      <c r="Q23" s="35" t="s">
        <v>53</v>
      </c>
      <c r="R23" s="37"/>
      <c r="S23" s="38">
        <v>37742</v>
      </c>
      <c r="T23" s="38">
        <v>45058</v>
      </c>
      <c r="U23" s="38">
        <v>28856</v>
      </c>
      <c r="V23" s="38">
        <v>43525</v>
      </c>
      <c r="W23" s="38"/>
      <c r="X23" s="38"/>
      <c r="Y23" s="38"/>
      <c r="Z23" s="38"/>
      <c r="AA23" s="10"/>
      <c r="AB23" s="10"/>
      <c r="AC23" s="39"/>
      <c r="AD23" s="40" t="s">
        <v>54</v>
      </c>
      <c r="AE23" s="41" t="s">
        <v>39</v>
      </c>
      <c r="AF23" s="42" t="s">
        <v>40</v>
      </c>
      <c r="AH23" s="40"/>
      <c r="AI23" s="40"/>
      <c r="AJ23" s="40"/>
      <c r="AL23" s="40"/>
      <c r="AM23" s="40"/>
      <c r="AN23" s="40"/>
    </row>
    <row r="24" spans="1:40" s="12" customFormat="1" ht="45" customHeight="1" x14ac:dyDescent="0.25">
      <c r="A24" s="29">
        <v>8</v>
      </c>
      <c r="B24" s="29"/>
      <c r="C24" s="30" t="s">
        <v>48</v>
      </c>
      <c r="D24" s="31" t="s">
        <v>68</v>
      </c>
      <c r="E24" s="32" t="s">
        <v>69</v>
      </c>
      <c r="F24" s="29" t="str">
        <f t="shared" si="5"/>
        <v>20 años 0 meses 1 días</v>
      </c>
      <c r="G24" s="44">
        <v>0.6</v>
      </c>
      <c r="H24" s="29" t="str">
        <f t="shared" si="6"/>
        <v>38 años 10 meses 23 días</v>
      </c>
      <c r="I24" s="29" t="str">
        <f t="shared" si="7"/>
        <v>5 años 2 meses 5 días</v>
      </c>
      <c r="J24" s="34"/>
      <c r="K24" s="34"/>
      <c r="L24" s="35">
        <v>23826.3</v>
      </c>
      <c r="M24" s="35">
        <f t="shared" si="3"/>
        <v>14295.779999999999</v>
      </c>
      <c r="N24" s="36" t="s">
        <v>51</v>
      </c>
      <c r="O24" s="36" t="s">
        <v>35</v>
      </c>
      <c r="P24" s="35" t="s">
        <v>70</v>
      </c>
      <c r="Q24" s="35" t="s">
        <v>53</v>
      </c>
      <c r="R24" s="37"/>
      <c r="S24" s="38">
        <v>37742</v>
      </c>
      <c r="T24" s="38">
        <v>45048</v>
      </c>
      <c r="U24" s="38">
        <v>30842</v>
      </c>
      <c r="V24" s="38">
        <v>43158</v>
      </c>
      <c r="W24" s="38"/>
      <c r="X24" s="38"/>
      <c r="Y24" s="38"/>
      <c r="Z24" s="38"/>
      <c r="AA24" s="10"/>
      <c r="AB24" s="10"/>
      <c r="AC24" s="39"/>
      <c r="AD24" s="40" t="s">
        <v>54</v>
      </c>
      <c r="AE24" s="41" t="s">
        <v>39</v>
      </c>
      <c r="AF24" s="42" t="s">
        <v>40</v>
      </c>
      <c r="AH24" s="40"/>
      <c r="AI24" s="40"/>
      <c r="AJ24" s="40"/>
      <c r="AL24" s="40"/>
      <c r="AM24" s="40"/>
      <c r="AN24" s="40"/>
    </row>
    <row r="25" spans="1:40" s="12" customFormat="1" ht="45" customHeight="1" x14ac:dyDescent="0.25">
      <c r="A25" s="29">
        <v>9</v>
      </c>
      <c r="B25" s="29"/>
      <c r="C25" s="30" t="s">
        <v>48</v>
      </c>
      <c r="D25" s="31" t="s">
        <v>71</v>
      </c>
      <c r="E25" s="32" t="s">
        <v>72</v>
      </c>
      <c r="F25" s="29" t="str">
        <f t="shared" si="5"/>
        <v>28 años 0 meses 0 días</v>
      </c>
      <c r="G25" s="33">
        <v>0.8</v>
      </c>
      <c r="H25" s="29" t="str">
        <f t="shared" si="6"/>
        <v>44 años 11 meses 24 días</v>
      </c>
      <c r="I25" s="29" t="str">
        <f t="shared" si="7"/>
        <v>12 años 2 meses 1 días</v>
      </c>
      <c r="J25" s="34" t="s">
        <v>14</v>
      </c>
      <c r="K25" s="34"/>
      <c r="L25" s="35">
        <v>23826.3</v>
      </c>
      <c r="M25" s="35">
        <f t="shared" si="3"/>
        <v>19061.04</v>
      </c>
      <c r="N25" s="36" t="s">
        <v>51</v>
      </c>
      <c r="O25" s="36" t="s">
        <v>35</v>
      </c>
      <c r="P25" s="35" t="s">
        <v>73</v>
      </c>
      <c r="Q25" s="35" t="s">
        <v>53</v>
      </c>
      <c r="R25" s="37"/>
      <c r="S25" s="38">
        <v>34821</v>
      </c>
      <c r="T25" s="38">
        <v>45048</v>
      </c>
      <c r="U25" s="38">
        <v>28618</v>
      </c>
      <c r="V25" s="38">
        <v>40603</v>
      </c>
      <c r="W25" s="38"/>
      <c r="X25" s="38"/>
      <c r="Y25" s="38"/>
      <c r="Z25" s="38"/>
      <c r="AA25" s="10"/>
      <c r="AB25" s="10"/>
      <c r="AC25" s="39"/>
      <c r="AD25" s="40" t="s">
        <v>54</v>
      </c>
      <c r="AE25" s="41" t="s">
        <v>39</v>
      </c>
      <c r="AF25" s="42" t="s">
        <v>40</v>
      </c>
      <c r="AH25" s="40"/>
      <c r="AI25" s="40"/>
      <c r="AJ25" s="40"/>
      <c r="AL25" s="40"/>
      <c r="AM25" s="40"/>
      <c r="AN25" s="40"/>
    </row>
    <row r="26" spans="1:40" s="12" customFormat="1" ht="45" customHeight="1" x14ac:dyDescent="0.25">
      <c r="A26" s="29">
        <v>10</v>
      </c>
      <c r="B26" s="29"/>
      <c r="C26" s="30" t="s">
        <v>48</v>
      </c>
      <c r="D26" s="31" t="s">
        <v>74</v>
      </c>
      <c r="E26" s="32" t="s">
        <v>75</v>
      </c>
      <c r="F26" s="29" t="str">
        <f t="shared" si="5"/>
        <v>20 años 0 meses 3 días</v>
      </c>
      <c r="G26" s="33">
        <v>0.6</v>
      </c>
      <c r="H26" s="29" t="str">
        <f t="shared" si="6"/>
        <v>50 años 4 meses 11 días</v>
      </c>
      <c r="I26" s="29" t="str">
        <f t="shared" si="7"/>
        <v>2 años 2 meses 7 días</v>
      </c>
      <c r="J26" s="34"/>
      <c r="K26" s="34"/>
      <c r="L26" s="35">
        <v>22588.39</v>
      </c>
      <c r="M26" s="35">
        <f t="shared" si="3"/>
        <v>13553.034</v>
      </c>
      <c r="N26" s="36" t="s">
        <v>51</v>
      </c>
      <c r="O26" s="36" t="s">
        <v>35</v>
      </c>
      <c r="P26" s="35" t="s">
        <v>76</v>
      </c>
      <c r="Q26" s="35" t="s">
        <v>53</v>
      </c>
      <c r="R26" s="37"/>
      <c r="S26" s="38">
        <v>37742</v>
      </c>
      <c r="T26" s="38">
        <v>45050</v>
      </c>
      <c r="U26" s="38">
        <v>26656</v>
      </c>
      <c r="V26" s="38">
        <v>44254</v>
      </c>
      <c r="W26" s="38"/>
      <c r="X26" s="38"/>
      <c r="Y26" s="38"/>
      <c r="Z26" s="38"/>
      <c r="AA26" s="10"/>
      <c r="AB26" s="10"/>
      <c r="AC26" s="39"/>
      <c r="AD26" s="40" t="s">
        <v>54</v>
      </c>
      <c r="AE26" s="41" t="s">
        <v>39</v>
      </c>
      <c r="AF26" s="42" t="s">
        <v>40</v>
      </c>
      <c r="AH26" s="40"/>
      <c r="AI26" s="40"/>
      <c r="AJ26" s="40"/>
      <c r="AL26" s="40"/>
      <c r="AM26" s="40"/>
      <c r="AN26" s="40"/>
    </row>
    <row r="27" spans="1:40" s="12" customFormat="1" ht="45" customHeight="1" x14ac:dyDescent="0.25">
      <c r="A27" s="29">
        <v>11</v>
      </c>
      <c r="B27" s="29"/>
      <c r="C27" s="30" t="s">
        <v>48</v>
      </c>
      <c r="D27" s="31" t="s">
        <v>77</v>
      </c>
      <c r="E27" s="32" t="s">
        <v>78</v>
      </c>
      <c r="F27" s="29" t="str">
        <f t="shared" si="5"/>
        <v>20 años 0 meses 2 días</v>
      </c>
      <c r="G27" s="33">
        <v>0.6</v>
      </c>
      <c r="H27" s="29" t="str">
        <f t="shared" si="6"/>
        <v>39 años 9 meses 8 días</v>
      </c>
      <c r="I27" s="29" t="str">
        <f t="shared" si="7"/>
        <v>1 años 2 meses 6 días</v>
      </c>
      <c r="J27" s="34"/>
      <c r="K27" s="34"/>
      <c r="L27" s="35">
        <v>22588.39</v>
      </c>
      <c r="M27" s="35">
        <f t="shared" si="3"/>
        <v>13553.034</v>
      </c>
      <c r="N27" s="36" t="s">
        <v>51</v>
      </c>
      <c r="O27" s="36" t="s">
        <v>35</v>
      </c>
      <c r="P27" s="35" t="s">
        <v>79</v>
      </c>
      <c r="Q27" s="35" t="s">
        <v>53</v>
      </c>
      <c r="R27" s="37"/>
      <c r="S27" s="38">
        <v>37742</v>
      </c>
      <c r="T27" s="38">
        <v>45049</v>
      </c>
      <c r="U27" s="38">
        <v>30522</v>
      </c>
      <c r="V27" s="38">
        <v>44619</v>
      </c>
      <c r="W27" s="38"/>
      <c r="X27" s="38"/>
      <c r="Y27" s="38"/>
      <c r="Z27" s="38"/>
      <c r="AA27" s="10"/>
      <c r="AB27" s="10"/>
      <c r="AC27" s="39"/>
      <c r="AD27" s="40" t="s">
        <v>54</v>
      </c>
      <c r="AE27" s="41" t="s">
        <v>39</v>
      </c>
      <c r="AF27" s="42" t="s">
        <v>40</v>
      </c>
      <c r="AH27" s="40"/>
      <c r="AI27" s="40"/>
      <c r="AJ27" s="40"/>
      <c r="AL27" s="40"/>
      <c r="AM27" s="40"/>
      <c r="AN27" s="40"/>
    </row>
    <row r="28" spans="1:40" s="12" customFormat="1" ht="45" customHeight="1" x14ac:dyDescent="0.25">
      <c r="A28" s="29">
        <v>12</v>
      </c>
      <c r="B28" s="29"/>
      <c r="C28" s="30" t="s">
        <v>48</v>
      </c>
      <c r="D28" s="31" t="s">
        <v>80</v>
      </c>
      <c r="E28" s="32" t="s">
        <v>81</v>
      </c>
      <c r="F28" s="29" t="str">
        <f t="shared" si="5"/>
        <v>20 años 0 meses 1 días</v>
      </c>
      <c r="G28" s="33">
        <v>0.6</v>
      </c>
      <c r="H28" s="29" t="str">
        <f t="shared" si="6"/>
        <v>37 años 10 meses 4 días</v>
      </c>
      <c r="I28" s="29" t="str">
        <f t="shared" si="7"/>
        <v>7 años 2 meses 1 días</v>
      </c>
      <c r="J28" s="34"/>
      <c r="K28" s="34"/>
      <c r="L28" s="35">
        <v>23826.3</v>
      </c>
      <c r="M28" s="35">
        <f t="shared" si="3"/>
        <v>14295.779999999999</v>
      </c>
      <c r="N28" s="36" t="s">
        <v>51</v>
      </c>
      <c r="O28" s="36" t="s">
        <v>35</v>
      </c>
      <c r="P28" s="35" t="s">
        <v>82</v>
      </c>
      <c r="Q28" s="35" t="s">
        <v>53</v>
      </c>
      <c r="R28" s="37"/>
      <c r="S28" s="38">
        <v>37742</v>
      </c>
      <c r="T28" s="38">
        <v>45048</v>
      </c>
      <c r="U28" s="38">
        <v>31226</v>
      </c>
      <c r="V28" s="38">
        <v>42430</v>
      </c>
      <c r="W28" s="38"/>
      <c r="X28" s="38"/>
      <c r="Y28" s="38"/>
      <c r="Z28" s="38"/>
      <c r="AA28" s="10"/>
      <c r="AB28" s="10"/>
      <c r="AC28" s="39"/>
      <c r="AD28" s="40" t="s">
        <v>54</v>
      </c>
      <c r="AE28" s="41" t="s">
        <v>39</v>
      </c>
      <c r="AF28" s="42" t="s">
        <v>40</v>
      </c>
      <c r="AH28" s="40"/>
      <c r="AI28" s="40"/>
      <c r="AJ28" s="40"/>
      <c r="AL28" s="40"/>
      <c r="AM28" s="40"/>
      <c r="AN28" s="40"/>
    </row>
    <row r="29" spans="1:40" s="12" customFormat="1" ht="45" customHeight="1" x14ac:dyDescent="0.25">
      <c r="A29" s="29">
        <v>13</v>
      </c>
      <c r="B29" s="29"/>
      <c r="C29" s="30" t="s">
        <v>48</v>
      </c>
      <c r="D29" s="31" t="s">
        <v>83</v>
      </c>
      <c r="E29" s="32" t="s">
        <v>84</v>
      </c>
      <c r="F29" s="29" t="str">
        <f t="shared" si="5"/>
        <v>20 años 0 meses 1 días</v>
      </c>
      <c r="G29" s="33">
        <v>0.6</v>
      </c>
      <c r="H29" s="29" t="str">
        <f t="shared" si="6"/>
        <v>44 años 4 meses 1 días</v>
      </c>
      <c r="I29" s="29" t="str">
        <f t="shared" si="7"/>
        <v>3 años 2 meses 5 días</v>
      </c>
      <c r="J29" s="34"/>
      <c r="K29" s="34"/>
      <c r="L29" s="35">
        <v>22588.39</v>
      </c>
      <c r="M29" s="35">
        <f t="shared" si="3"/>
        <v>13553.034</v>
      </c>
      <c r="N29" s="36" t="s">
        <v>51</v>
      </c>
      <c r="O29" s="36" t="s">
        <v>35</v>
      </c>
      <c r="P29" s="35" t="s">
        <v>85</v>
      </c>
      <c r="Q29" s="35" t="s">
        <v>53</v>
      </c>
      <c r="R29" s="37"/>
      <c r="S29" s="38">
        <v>37742</v>
      </c>
      <c r="T29" s="38">
        <v>45048</v>
      </c>
      <c r="U29" s="38">
        <v>28856</v>
      </c>
      <c r="V29" s="38">
        <v>43888</v>
      </c>
      <c r="W29" s="38"/>
      <c r="X29" s="38"/>
      <c r="Y29" s="38"/>
      <c r="Z29" s="38"/>
      <c r="AA29" s="10"/>
      <c r="AB29" s="10"/>
      <c r="AC29" s="39"/>
      <c r="AD29" s="40" t="s">
        <v>54</v>
      </c>
      <c r="AE29" s="41" t="s">
        <v>39</v>
      </c>
      <c r="AF29" s="42" t="s">
        <v>40</v>
      </c>
      <c r="AH29" s="40"/>
      <c r="AI29" s="40"/>
      <c r="AJ29" s="40"/>
      <c r="AL29" s="40"/>
      <c r="AM29" s="40"/>
      <c r="AN29" s="40"/>
    </row>
    <row r="30" spans="1:40" s="12" customFormat="1" ht="45" customHeight="1" x14ac:dyDescent="0.25">
      <c r="A30" s="29">
        <v>14</v>
      </c>
      <c r="B30" s="29"/>
      <c r="C30" s="30" t="s">
        <v>48</v>
      </c>
      <c r="D30" s="31" t="s">
        <v>86</v>
      </c>
      <c r="E30" s="32" t="s">
        <v>87</v>
      </c>
      <c r="F30" s="29" t="str">
        <f t="shared" si="5"/>
        <v>20 años 0 meses 8 días</v>
      </c>
      <c r="G30" s="33">
        <v>0.6</v>
      </c>
      <c r="H30" s="29" t="str">
        <f t="shared" si="6"/>
        <v>40 años 4 meses 14 días</v>
      </c>
      <c r="I30" s="29" t="str">
        <f t="shared" si="7"/>
        <v>3 años 2 meses 12 días</v>
      </c>
      <c r="J30" s="34"/>
      <c r="K30" s="34"/>
      <c r="L30" s="35">
        <f>22588.39+4400</f>
        <v>26988.39</v>
      </c>
      <c r="M30" s="35">
        <f t="shared" si="3"/>
        <v>16193.034</v>
      </c>
      <c r="N30" s="36" t="s">
        <v>51</v>
      </c>
      <c r="O30" s="36" t="s">
        <v>35</v>
      </c>
      <c r="P30" s="35" t="s">
        <v>88</v>
      </c>
      <c r="Q30" s="35" t="s">
        <v>53</v>
      </c>
      <c r="R30" s="37"/>
      <c r="S30" s="38">
        <v>37742</v>
      </c>
      <c r="T30" s="38">
        <v>45055</v>
      </c>
      <c r="U30" s="38">
        <v>30310</v>
      </c>
      <c r="V30" s="38">
        <v>43888</v>
      </c>
      <c r="W30" s="38"/>
      <c r="X30" s="38"/>
      <c r="Y30" s="38"/>
      <c r="Z30" s="38"/>
      <c r="AA30" s="10"/>
      <c r="AB30" s="10"/>
      <c r="AC30" s="39"/>
      <c r="AD30" s="40" t="s">
        <v>54</v>
      </c>
      <c r="AE30" s="41" t="s">
        <v>39</v>
      </c>
      <c r="AF30" s="42" t="s">
        <v>40</v>
      </c>
      <c r="AH30" s="40"/>
      <c r="AI30" s="40"/>
      <c r="AJ30" s="40"/>
      <c r="AL30" s="40"/>
      <c r="AM30" s="40"/>
      <c r="AN30" s="40"/>
    </row>
    <row r="31" spans="1:40" s="12" customFormat="1" ht="45" customHeight="1" x14ac:dyDescent="0.25">
      <c r="A31" s="29">
        <v>15</v>
      </c>
      <c r="B31" s="29"/>
      <c r="C31" s="30" t="s">
        <v>89</v>
      </c>
      <c r="D31" s="31" t="s">
        <v>90</v>
      </c>
      <c r="E31" s="32" t="s">
        <v>91</v>
      </c>
      <c r="F31" s="29" t="str">
        <f>DATEDIF(S31,T31,"y") + DATEDIF(W31,X31,"y") + DATEDIF(Y31,Z31,"y") + SUM(AH31) &amp; " años " &amp; DATEDIF(S31,T31,"ym") + DATEDIF(W31,X31,"ym") + DATEDIF(Y31,Z31,"ym") + SUM(AI31) - SUM(AM31) &amp; " meses " &amp; DATEDIF(S31,T31,"md") + DATEDIF(W31,X31,"md") + DATEDIF(Y31,Z31,"md") - SUM(AN31) &amp; " días"</f>
        <v>22 años 1 meses 12 días</v>
      </c>
      <c r="G31" s="33">
        <v>1</v>
      </c>
      <c r="H31" s="29" t="str">
        <f>DATEDIF(U31,T31,"y") &amp; " años " &amp; DATEDIF(U31,T31,"ym") &amp; " meses " &amp; DATEDIF(U31,T31,"md") &amp; " días"</f>
        <v>55 años 8 meses 6 días</v>
      </c>
      <c r="I31" s="29" t="str">
        <f>DATEDIF(V31,T31,"y") &amp; " años " &amp; DATEDIF(V31,T31,"ym") &amp; " meses " &amp; DATEDIF(V31,T31,"md") &amp; " días"</f>
        <v>8 años 5 meses 5 días</v>
      </c>
      <c r="J31" s="29" t="s">
        <v>92</v>
      </c>
      <c r="K31" s="35"/>
      <c r="L31" s="35">
        <v>22588.39</v>
      </c>
      <c r="M31" s="35">
        <f>L31*G31</f>
        <v>22588.39</v>
      </c>
      <c r="N31" s="38" t="s">
        <v>44</v>
      </c>
      <c r="O31" s="38" t="s">
        <v>45</v>
      </c>
      <c r="P31" s="38" t="s">
        <v>93</v>
      </c>
      <c r="Q31" s="35" t="s">
        <v>47</v>
      </c>
      <c r="R31" s="43" t="s">
        <v>92</v>
      </c>
      <c r="S31" s="38">
        <v>37062</v>
      </c>
      <c r="T31" s="38">
        <v>45139</v>
      </c>
      <c r="U31" s="38">
        <v>24802</v>
      </c>
      <c r="V31" s="38">
        <v>42062</v>
      </c>
      <c r="W31" s="38"/>
      <c r="X31" s="38"/>
      <c r="Y31" s="38"/>
      <c r="Z31" s="10"/>
      <c r="AA31" s="10"/>
      <c r="AB31" s="10"/>
      <c r="AC31" s="39"/>
      <c r="AD31" s="40" t="s">
        <v>38</v>
      </c>
      <c r="AE31" s="41" t="s">
        <v>39</v>
      </c>
      <c r="AF31" s="42" t="s">
        <v>40</v>
      </c>
      <c r="AH31" s="40"/>
      <c r="AI31" s="40"/>
      <c r="AJ31" s="40"/>
      <c r="AL31" s="40"/>
      <c r="AM31" s="40"/>
      <c r="AN31" s="40"/>
    </row>
    <row r="32" spans="1:40" s="12" customFormat="1" ht="45" customHeight="1" x14ac:dyDescent="0.25">
      <c r="A32" s="29">
        <v>16</v>
      </c>
      <c r="B32" s="29"/>
      <c r="C32" s="30" t="s">
        <v>94</v>
      </c>
      <c r="D32" s="31" t="s">
        <v>95</v>
      </c>
      <c r="E32" s="32" t="s">
        <v>96</v>
      </c>
      <c r="F32" s="29" t="str">
        <f t="shared" si="5"/>
        <v>20 años 0 meses 8 días</v>
      </c>
      <c r="G32" s="33">
        <v>0.6</v>
      </c>
      <c r="H32" s="29" t="str">
        <f t="shared" si="6"/>
        <v>40 años 5 meses 13 días</v>
      </c>
      <c r="I32" s="29" t="str">
        <f t="shared" si="7"/>
        <v>7 años 2 meses 8 días</v>
      </c>
      <c r="J32" s="34"/>
      <c r="K32" s="34"/>
      <c r="L32" s="35">
        <f>22588.39+4400</f>
        <v>26988.39</v>
      </c>
      <c r="M32" s="35">
        <f t="shared" si="3"/>
        <v>16193.034</v>
      </c>
      <c r="N32" s="36" t="s">
        <v>51</v>
      </c>
      <c r="O32" s="36" t="s">
        <v>35</v>
      </c>
      <c r="P32" s="35" t="s">
        <v>97</v>
      </c>
      <c r="Q32" s="35" t="s">
        <v>53</v>
      </c>
      <c r="R32" s="37"/>
      <c r="S32" s="38">
        <v>37742</v>
      </c>
      <c r="T32" s="38">
        <v>45055</v>
      </c>
      <c r="U32" s="38">
        <v>30281</v>
      </c>
      <c r="V32" s="38">
        <v>42430</v>
      </c>
      <c r="W32" s="38"/>
      <c r="X32" s="38"/>
      <c r="Y32" s="38"/>
      <c r="Z32" s="38"/>
      <c r="AA32" s="10"/>
      <c r="AB32" s="10"/>
      <c r="AC32" s="39"/>
      <c r="AD32" s="40" t="s">
        <v>54</v>
      </c>
      <c r="AE32" s="41" t="s">
        <v>39</v>
      </c>
      <c r="AF32" s="42" t="s">
        <v>40</v>
      </c>
      <c r="AH32" s="40"/>
      <c r="AI32" s="40"/>
      <c r="AJ32" s="40"/>
      <c r="AL32" s="40"/>
      <c r="AM32" s="40"/>
      <c r="AN32" s="40"/>
    </row>
    <row r="33" spans="1:40" s="12" customFormat="1" ht="45" customHeight="1" x14ac:dyDescent="0.25">
      <c r="A33" s="29">
        <v>17</v>
      </c>
      <c r="B33" s="29"/>
      <c r="C33" s="30" t="s">
        <v>98</v>
      </c>
      <c r="D33" s="31" t="s">
        <v>99</v>
      </c>
      <c r="E33" s="32" t="s">
        <v>100</v>
      </c>
      <c r="F33" s="29" t="str">
        <f t="shared" si="5"/>
        <v>20 años 0 meses 1 días</v>
      </c>
      <c r="G33" s="33">
        <v>0.6</v>
      </c>
      <c r="H33" s="29" t="str">
        <f t="shared" si="6"/>
        <v>48 años 0 meses 12 días</v>
      </c>
      <c r="I33" s="29" t="str">
        <f t="shared" si="7"/>
        <v>8 años 2 meses 5 días</v>
      </c>
      <c r="J33" s="34"/>
      <c r="K33" s="34"/>
      <c r="L33" s="35">
        <v>22588.39</v>
      </c>
      <c r="M33" s="35">
        <f t="shared" si="3"/>
        <v>13553.034</v>
      </c>
      <c r="N33" s="36" t="s">
        <v>51</v>
      </c>
      <c r="O33" s="36" t="s">
        <v>35</v>
      </c>
      <c r="P33" s="35" t="s">
        <v>101</v>
      </c>
      <c r="Q33" s="35" t="s">
        <v>53</v>
      </c>
      <c r="R33" s="37"/>
      <c r="S33" s="38">
        <v>37742</v>
      </c>
      <c r="T33" s="38">
        <v>45048</v>
      </c>
      <c r="U33" s="38">
        <v>27504</v>
      </c>
      <c r="V33" s="38">
        <v>42062</v>
      </c>
      <c r="W33" s="38"/>
      <c r="X33" s="38"/>
      <c r="Y33" s="38"/>
      <c r="Z33" s="38"/>
      <c r="AA33" s="10"/>
      <c r="AB33" s="10"/>
      <c r="AC33" s="39"/>
      <c r="AD33" s="40" t="s">
        <v>54</v>
      </c>
      <c r="AE33" s="41" t="s">
        <v>39</v>
      </c>
      <c r="AF33" s="42" t="s">
        <v>40</v>
      </c>
      <c r="AH33" s="40"/>
      <c r="AI33" s="40"/>
      <c r="AJ33" s="40"/>
      <c r="AL33" s="40"/>
      <c r="AM33" s="40"/>
      <c r="AN33" s="40"/>
    </row>
    <row r="34" spans="1:40" s="12" customFormat="1" ht="45" customHeight="1" x14ac:dyDescent="0.25">
      <c r="A34" s="29">
        <v>18</v>
      </c>
      <c r="B34" s="29"/>
      <c r="C34" s="30" t="s">
        <v>94</v>
      </c>
      <c r="D34" s="31" t="s">
        <v>102</v>
      </c>
      <c r="E34" s="32" t="s">
        <v>103</v>
      </c>
      <c r="F34" s="29" t="str">
        <f t="shared" si="5"/>
        <v>20 años 0 meses 1 días</v>
      </c>
      <c r="G34" s="33">
        <v>0.6</v>
      </c>
      <c r="H34" s="29" t="str">
        <f t="shared" si="6"/>
        <v>40 años 5 meses 17 días</v>
      </c>
      <c r="I34" s="29" t="str">
        <f t="shared" si="7"/>
        <v>7 años 2 meses 1 días</v>
      </c>
      <c r="J34" s="34"/>
      <c r="K34" s="34"/>
      <c r="L34" s="35">
        <v>22588.39</v>
      </c>
      <c r="M34" s="35">
        <f t="shared" si="3"/>
        <v>13553.034</v>
      </c>
      <c r="N34" s="36" t="s">
        <v>51</v>
      </c>
      <c r="O34" s="36" t="s">
        <v>35</v>
      </c>
      <c r="P34" s="35" t="s">
        <v>104</v>
      </c>
      <c r="Q34" s="35" t="s">
        <v>53</v>
      </c>
      <c r="R34" s="37"/>
      <c r="S34" s="38">
        <v>37742</v>
      </c>
      <c r="T34" s="38">
        <v>45048</v>
      </c>
      <c r="U34" s="38">
        <v>30270</v>
      </c>
      <c r="V34" s="38">
        <v>42430</v>
      </c>
      <c r="W34" s="38"/>
      <c r="X34" s="38"/>
      <c r="Y34" s="38"/>
      <c r="Z34" s="38"/>
      <c r="AA34" s="10"/>
      <c r="AB34" s="10"/>
      <c r="AC34" s="39"/>
      <c r="AD34" s="40" t="s">
        <v>54</v>
      </c>
      <c r="AE34" s="41" t="s">
        <v>39</v>
      </c>
      <c r="AF34" s="42" t="s">
        <v>40</v>
      </c>
      <c r="AH34" s="40"/>
      <c r="AI34" s="40"/>
      <c r="AJ34" s="40"/>
      <c r="AL34" s="40"/>
      <c r="AM34" s="40"/>
      <c r="AN34" s="40"/>
    </row>
    <row r="35" spans="1:40" s="12" customFormat="1" ht="45" customHeight="1" x14ac:dyDescent="0.25">
      <c r="A35" s="29">
        <v>19</v>
      </c>
      <c r="B35" s="29"/>
      <c r="C35" s="30" t="s">
        <v>105</v>
      </c>
      <c r="D35" s="31" t="s">
        <v>106</v>
      </c>
      <c r="E35" s="32" t="s">
        <v>107</v>
      </c>
      <c r="F35" s="29" t="str">
        <f t="shared" si="5"/>
        <v>20 años 0 meses 1 días</v>
      </c>
      <c r="G35" s="33">
        <v>0.6</v>
      </c>
      <c r="H35" s="29" t="str">
        <f t="shared" si="6"/>
        <v>40 años 6 meses 1 días</v>
      </c>
      <c r="I35" s="29" t="str">
        <f t="shared" si="7"/>
        <v>7 años 2 meses 1 días</v>
      </c>
      <c r="J35" s="34"/>
      <c r="K35" s="34"/>
      <c r="L35" s="35">
        <v>22588.39</v>
      </c>
      <c r="M35" s="35">
        <f t="shared" si="3"/>
        <v>13553.034</v>
      </c>
      <c r="N35" s="36" t="s">
        <v>51</v>
      </c>
      <c r="O35" s="36" t="s">
        <v>35</v>
      </c>
      <c r="P35" s="35" t="s">
        <v>108</v>
      </c>
      <c r="Q35" s="35" t="s">
        <v>53</v>
      </c>
      <c r="R35" s="37"/>
      <c r="S35" s="38">
        <v>37742</v>
      </c>
      <c r="T35" s="38">
        <v>45048</v>
      </c>
      <c r="U35" s="38">
        <v>30255</v>
      </c>
      <c r="V35" s="38">
        <v>42430</v>
      </c>
      <c r="W35" s="38"/>
      <c r="X35" s="38"/>
      <c r="Y35" s="38"/>
      <c r="Z35" s="38"/>
      <c r="AA35" s="10"/>
      <c r="AB35" s="10"/>
      <c r="AC35" s="39"/>
      <c r="AD35" s="40" t="s">
        <v>54</v>
      </c>
      <c r="AE35" s="41" t="s">
        <v>39</v>
      </c>
      <c r="AF35" s="42" t="s">
        <v>40</v>
      </c>
      <c r="AH35" s="40"/>
      <c r="AI35" s="40"/>
      <c r="AJ35" s="40"/>
      <c r="AL35" s="40"/>
      <c r="AM35" s="40"/>
      <c r="AN35" s="40"/>
    </row>
    <row r="36" spans="1:40" s="12" customFormat="1" ht="45" customHeight="1" x14ac:dyDescent="0.25">
      <c r="A36" s="29">
        <v>20</v>
      </c>
      <c r="B36" s="29"/>
      <c r="C36" s="30" t="s">
        <v>94</v>
      </c>
      <c r="D36" s="31" t="s">
        <v>109</v>
      </c>
      <c r="E36" s="32" t="s">
        <v>110</v>
      </c>
      <c r="F36" s="29" t="str">
        <f t="shared" si="5"/>
        <v>20 años 0 meses 1 días</v>
      </c>
      <c r="G36" s="33">
        <v>0.6</v>
      </c>
      <c r="H36" s="29" t="str">
        <f t="shared" si="6"/>
        <v>36 años 7 meses 27 días</v>
      </c>
      <c r="I36" s="29" t="str">
        <f t="shared" si="7"/>
        <v>7 años 2 meses 1 días</v>
      </c>
      <c r="J36" s="34"/>
      <c r="K36" s="34"/>
      <c r="L36" s="35">
        <v>22588.39</v>
      </c>
      <c r="M36" s="35">
        <f t="shared" si="3"/>
        <v>13553.034</v>
      </c>
      <c r="N36" s="36" t="s">
        <v>51</v>
      </c>
      <c r="O36" s="36" t="s">
        <v>35</v>
      </c>
      <c r="P36" s="35" t="s">
        <v>111</v>
      </c>
      <c r="Q36" s="35" t="s">
        <v>53</v>
      </c>
      <c r="R36" s="37"/>
      <c r="S36" s="38">
        <v>37742</v>
      </c>
      <c r="T36" s="38">
        <v>45048</v>
      </c>
      <c r="U36" s="38">
        <v>31660</v>
      </c>
      <c r="V36" s="38">
        <v>42430</v>
      </c>
      <c r="W36" s="38"/>
      <c r="X36" s="38"/>
      <c r="Y36" s="38"/>
      <c r="Z36" s="38"/>
      <c r="AA36" s="10"/>
      <c r="AB36" s="10"/>
      <c r="AC36" s="39"/>
      <c r="AD36" s="40" t="s">
        <v>54</v>
      </c>
      <c r="AE36" s="41" t="s">
        <v>39</v>
      </c>
      <c r="AF36" s="42" t="s">
        <v>40</v>
      </c>
      <c r="AH36" s="40"/>
      <c r="AI36" s="40"/>
      <c r="AJ36" s="40"/>
      <c r="AL36" s="40"/>
      <c r="AM36" s="40"/>
      <c r="AN36" s="40"/>
    </row>
    <row r="37" spans="1:40" s="12" customFormat="1" ht="45" customHeight="1" x14ac:dyDescent="0.25">
      <c r="A37" s="29">
        <v>21</v>
      </c>
      <c r="B37" s="29"/>
      <c r="C37" s="30" t="s">
        <v>112</v>
      </c>
      <c r="D37" s="31" t="s">
        <v>113</v>
      </c>
      <c r="E37" s="32" t="s">
        <v>114</v>
      </c>
      <c r="F37" s="29" t="str">
        <f t="shared" si="4"/>
        <v>14 años 4 meses 12 días</v>
      </c>
      <c r="G37" s="33">
        <v>0.9</v>
      </c>
      <c r="H37" s="29" t="str">
        <f t="shared" si="6"/>
        <v>60 años 2 meses 9 días</v>
      </c>
      <c r="I37" s="29"/>
      <c r="J37" s="29" t="s">
        <v>115</v>
      </c>
      <c r="K37" s="35"/>
      <c r="L37" s="35">
        <f>12500+4400</f>
        <v>16900</v>
      </c>
      <c r="M37" s="35">
        <f>L37*G37</f>
        <v>15210</v>
      </c>
      <c r="N37" s="38" t="s">
        <v>44</v>
      </c>
      <c r="O37" s="38" t="s">
        <v>45</v>
      </c>
      <c r="P37" s="38" t="s">
        <v>116</v>
      </c>
      <c r="Q37" s="35" t="s">
        <v>47</v>
      </c>
      <c r="R37" s="43" t="s">
        <v>115</v>
      </c>
      <c r="S37" s="38">
        <v>42522</v>
      </c>
      <c r="T37" s="38">
        <v>45139</v>
      </c>
      <c r="U37" s="38">
        <v>23154</v>
      </c>
      <c r="V37" s="38"/>
      <c r="W37" s="38">
        <v>39674</v>
      </c>
      <c r="X37" s="38">
        <v>42303</v>
      </c>
      <c r="Y37" s="38"/>
      <c r="Z37" s="10"/>
      <c r="AA37" s="10"/>
      <c r="AB37" s="10"/>
      <c r="AC37" s="39"/>
      <c r="AD37" s="40" t="s">
        <v>38</v>
      </c>
      <c r="AE37" s="41" t="s">
        <v>39</v>
      </c>
      <c r="AF37" s="42" t="s">
        <v>40</v>
      </c>
      <c r="AH37" s="40"/>
      <c r="AI37" s="40"/>
      <c r="AJ37" s="40"/>
      <c r="AL37" s="40"/>
      <c r="AM37" s="40"/>
      <c r="AN37" s="40"/>
    </row>
    <row r="38" spans="1:40" s="10" customForma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Q38" s="24"/>
      <c r="R38" s="24"/>
    </row>
    <row r="39" spans="1:40" s="9" customFormat="1" hidden="1" x14ac:dyDescent="0.25">
      <c r="A39" s="45" t="s">
        <v>117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  <c r="P39" s="47"/>
      <c r="Q39" s="47"/>
      <c r="R39" s="47"/>
      <c r="S39" s="8"/>
      <c r="T39" s="8"/>
      <c r="Z39" s="10"/>
      <c r="AA39" s="10"/>
      <c r="AB39" s="10"/>
      <c r="AD39" s="11"/>
      <c r="AG39" s="12"/>
      <c r="AH39" s="13" t="s">
        <v>3</v>
      </c>
      <c r="AI39" s="13"/>
      <c r="AJ39" s="13"/>
      <c r="AL39" s="13" t="s">
        <v>4</v>
      </c>
      <c r="AM39" s="13"/>
      <c r="AN39" s="13"/>
    </row>
    <row r="40" spans="1:40" s="52" customFormat="1" ht="42.75" hidden="1" x14ac:dyDescent="0.25">
      <c r="A40" s="14" t="s">
        <v>5</v>
      </c>
      <c r="B40" s="14" t="s">
        <v>6</v>
      </c>
      <c r="C40" s="15" t="s">
        <v>7</v>
      </c>
      <c r="D40" s="15" t="s">
        <v>8</v>
      </c>
      <c r="E40" s="14" t="s">
        <v>9</v>
      </c>
      <c r="F40" s="16" t="s">
        <v>10</v>
      </c>
      <c r="G40" s="16" t="s">
        <v>11</v>
      </c>
      <c r="H40" s="15" t="s">
        <v>12</v>
      </c>
      <c r="I40" s="17" t="s">
        <v>13</v>
      </c>
      <c r="J40" s="48" t="s">
        <v>118</v>
      </c>
      <c r="K40" s="48"/>
      <c r="L40" s="15"/>
      <c r="M40" s="21" t="s">
        <v>16</v>
      </c>
      <c r="N40" s="21" t="s">
        <v>17</v>
      </c>
      <c r="O40" s="21"/>
      <c r="P40" s="21"/>
      <c r="Q40" s="21"/>
      <c r="R40" s="21"/>
      <c r="S40" s="21" t="s">
        <v>22</v>
      </c>
      <c r="T40" s="21" t="s">
        <v>23</v>
      </c>
      <c r="U40" s="21" t="s">
        <v>24</v>
      </c>
      <c r="V40" s="21" t="s">
        <v>14</v>
      </c>
      <c r="W40" s="21" t="s">
        <v>22</v>
      </c>
      <c r="X40" s="21" t="s">
        <v>23</v>
      </c>
      <c r="Y40" s="21" t="s">
        <v>22</v>
      </c>
      <c r="Z40" s="21" t="s">
        <v>23</v>
      </c>
      <c r="AA40" s="10"/>
      <c r="AB40" s="10"/>
      <c r="AC40" s="49"/>
      <c r="AD40" s="50" t="s">
        <v>25</v>
      </c>
      <c r="AE40" s="50" t="s">
        <v>26</v>
      </c>
      <c r="AF40" s="50" t="s">
        <v>27</v>
      </c>
      <c r="AG40" s="12"/>
      <c r="AH40" s="51" t="s">
        <v>28</v>
      </c>
      <c r="AI40" s="51" t="s">
        <v>29</v>
      </c>
      <c r="AJ40" s="51" t="s">
        <v>30</v>
      </c>
      <c r="AK40" s="12"/>
      <c r="AL40" s="51" t="s">
        <v>28</v>
      </c>
      <c r="AM40" s="51" t="s">
        <v>29</v>
      </c>
      <c r="AN40" s="51" t="s">
        <v>31</v>
      </c>
    </row>
    <row r="41" spans="1:40" s="12" customFormat="1" ht="90" hidden="1" customHeight="1" x14ac:dyDescent="0.25">
      <c r="A41" s="29">
        <v>0</v>
      </c>
      <c r="B41" s="29"/>
      <c r="C41" s="30"/>
      <c r="D41" s="31"/>
      <c r="E41" s="32"/>
      <c r="F41" s="29"/>
      <c r="G41" s="44"/>
      <c r="H41" s="29"/>
      <c r="I41" s="29"/>
      <c r="J41" s="34"/>
      <c r="K41" s="34"/>
      <c r="L41" s="35"/>
      <c r="M41" s="35"/>
      <c r="N41" s="35"/>
      <c r="O41" s="35"/>
      <c r="P41" s="35"/>
      <c r="Q41" s="35"/>
      <c r="R41" s="35"/>
      <c r="S41" s="38"/>
      <c r="T41" s="38"/>
      <c r="U41" s="38"/>
      <c r="V41" s="38"/>
      <c r="W41" s="38"/>
      <c r="X41" s="38"/>
      <c r="Y41" s="38"/>
      <c r="Z41" s="38"/>
      <c r="AA41" s="10"/>
      <c r="AB41" s="10"/>
      <c r="AC41" s="39"/>
      <c r="AD41" s="40"/>
      <c r="AE41" s="41"/>
      <c r="AF41" s="53"/>
      <c r="AH41" s="40"/>
      <c r="AI41" s="40"/>
      <c r="AJ41" s="40"/>
      <c r="AL41" s="40"/>
      <c r="AM41" s="40"/>
      <c r="AN41" s="40"/>
    </row>
    <row r="42" spans="1:40" s="65" customFormat="1" ht="12.75" hidden="1" customHeight="1" x14ac:dyDescent="0.25">
      <c r="A42" s="54" t="s">
        <v>119</v>
      </c>
      <c r="B42" s="55"/>
      <c r="C42" s="55"/>
      <c r="D42" s="55"/>
      <c r="E42" s="55"/>
      <c r="F42" s="55"/>
      <c r="G42" s="56"/>
      <c r="H42" s="57">
        <f>A41</f>
        <v>0</v>
      </c>
      <c r="I42" s="54" t="s">
        <v>120</v>
      </c>
      <c r="J42" s="55"/>
      <c r="K42" s="55"/>
      <c r="L42" s="56"/>
      <c r="M42" s="58">
        <f>SUM(M41)</f>
        <v>0</v>
      </c>
      <c r="N42" s="59"/>
      <c r="O42" s="59"/>
      <c r="P42" s="59"/>
      <c r="Q42" s="60"/>
      <c r="R42" s="60"/>
      <c r="S42" s="61"/>
      <c r="T42" s="61"/>
      <c r="U42" s="62"/>
      <c r="V42" s="63"/>
      <c r="W42" s="63"/>
      <c r="X42" s="63"/>
      <c r="Y42" s="63"/>
      <c r="Z42" s="63"/>
      <c r="AA42" s="24"/>
      <c r="AB42" s="24"/>
      <c r="AC42" s="63"/>
      <c r="AD42" s="64"/>
      <c r="AE42" s="63"/>
      <c r="AF42" s="63"/>
      <c r="AG42" s="26"/>
    </row>
    <row r="43" spans="1:40" hidden="1" x14ac:dyDescent="0.25"/>
    <row r="44" spans="1:40" s="9" customFormat="1" x14ac:dyDescent="0.25">
      <c r="A44" s="6" t="s">
        <v>117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7"/>
      <c r="S44" s="8"/>
      <c r="T44" s="8"/>
      <c r="Z44" s="10"/>
      <c r="AA44" s="10"/>
      <c r="AB44" s="10"/>
      <c r="AD44" s="11"/>
      <c r="AG44" s="12"/>
      <c r="AH44" s="13" t="s">
        <v>3</v>
      </c>
      <c r="AI44" s="13"/>
      <c r="AJ44" s="13"/>
      <c r="AL44" s="13" t="s">
        <v>4</v>
      </c>
      <c r="AM44" s="13"/>
      <c r="AN44" s="13"/>
    </row>
    <row r="45" spans="1:40" s="28" customFormat="1" ht="30" customHeight="1" x14ac:dyDescent="0.25">
      <c r="A45" s="14" t="s">
        <v>5</v>
      </c>
      <c r="B45" s="14" t="s">
        <v>6</v>
      </c>
      <c r="C45" s="15" t="s">
        <v>7</v>
      </c>
      <c r="D45" s="15" t="s">
        <v>8</v>
      </c>
      <c r="E45" s="14" t="s">
        <v>9</v>
      </c>
      <c r="F45" s="16" t="s">
        <v>10</v>
      </c>
      <c r="G45" s="16" t="s">
        <v>11</v>
      </c>
      <c r="H45" s="15" t="s">
        <v>12</v>
      </c>
      <c r="I45" s="17" t="s">
        <v>13</v>
      </c>
      <c r="J45" s="18" t="s">
        <v>14</v>
      </c>
      <c r="K45" s="19"/>
      <c r="L45" s="20" t="s">
        <v>15</v>
      </c>
      <c r="M45" s="21" t="s">
        <v>16</v>
      </c>
      <c r="N45" s="21" t="s">
        <v>17</v>
      </c>
      <c r="O45" s="21" t="s">
        <v>18</v>
      </c>
      <c r="P45" s="21" t="s">
        <v>19</v>
      </c>
      <c r="Q45" s="21" t="s">
        <v>20</v>
      </c>
      <c r="R45" s="21" t="s">
        <v>21</v>
      </c>
      <c r="S45" s="22" t="s">
        <v>22</v>
      </c>
      <c r="T45" s="22" t="s">
        <v>23</v>
      </c>
      <c r="U45" s="23" t="s">
        <v>24</v>
      </c>
      <c r="V45" s="15" t="s">
        <v>14</v>
      </c>
      <c r="W45" s="22" t="s">
        <v>22</v>
      </c>
      <c r="X45" s="22" t="s">
        <v>23</v>
      </c>
      <c r="Y45" s="22" t="s">
        <v>22</v>
      </c>
      <c r="Z45" s="22" t="s">
        <v>23</v>
      </c>
      <c r="AA45" s="24"/>
      <c r="AB45" s="24"/>
      <c r="AC45" s="25"/>
      <c r="AD45" s="22" t="s">
        <v>25</v>
      </c>
      <c r="AE45" s="22" t="s">
        <v>26</v>
      </c>
      <c r="AF45" s="22" t="s">
        <v>27</v>
      </c>
      <c r="AG45" s="26"/>
      <c r="AH45" s="27" t="s">
        <v>28</v>
      </c>
      <c r="AI45" s="27" t="s">
        <v>29</v>
      </c>
      <c r="AJ45" s="27" t="s">
        <v>30</v>
      </c>
      <c r="AK45" s="26"/>
      <c r="AL45" s="27" t="s">
        <v>28</v>
      </c>
      <c r="AM45" s="27" t="s">
        <v>29</v>
      </c>
      <c r="AN45" s="27" t="s">
        <v>31</v>
      </c>
    </row>
    <row r="46" spans="1:40" s="12" customFormat="1" ht="45" customHeight="1" x14ac:dyDescent="0.25">
      <c r="A46" s="29">
        <v>1</v>
      </c>
      <c r="B46" s="29"/>
      <c r="C46" s="30" t="s">
        <v>121</v>
      </c>
      <c r="D46" s="31" t="s">
        <v>122</v>
      </c>
      <c r="E46" s="32" t="s">
        <v>123</v>
      </c>
      <c r="F46" s="29" t="str">
        <f>DATEDIF(S46,T46,"y") + DATEDIF(W46,X46,"y") + DATEDIF(Y46,Z46,"y") + SUM(AH46) &amp; " años " &amp; DATEDIF(S46,T46,"ym") + DATEDIF(W46,X46,"ym") + DATEDIF(Y46,Z46,"ym") + SUM(AI46) - SUM(AM46) &amp; " meses " &amp; DATEDIF(S46,T46,"md") + DATEDIF(W46,X46,"md") + DATEDIF(Y46,Z46,"md") - SUM(AN46) &amp; " días"</f>
        <v>20 años 0 meses 13 días</v>
      </c>
      <c r="G46" s="33">
        <v>0.6</v>
      </c>
      <c r="H46" s="29" t="str">
        <f>DATEDIF(U46,T46,"y") &amp; " años " &amp; DATEDIF(U46,T46,"ym") &amp; " meses " &amp; DATEDIF(U46,T46,"md") &amp; " días"</f>
        <v>40 años 3 meses 15 días</v>
      </c>
      <c r="I46" s="29" t="str">
        <f>DATEDIF(V46,T46,"y") &amp; " años " &amp; DATEDIF(V46,T46,"ym") &amp; " meses " &amp; DATEDIF(V46,T46,"md") &amp; " días"</f>
        <v>6 años 1 meses 18 días</v>
      </c>
      <c r="J46" s="34"/>
      <c r="K46" s="34"/>
      <c r="L46" s="35">
        <v>23826.3</v>
      </c>
      <c r="M46" s="35">
        <f t="shared" ref="M46:M47" si="8">L46*G46</f>
        <v>14295.779999999999</v>
      </c>
      <c r="N46" s="36" t="s">
        <v>51</v>
      </c>
      <c r="O46" s="36" t="s">
        <v>35</v>
      </c>
      <c r="P46" s="35" t="s">
        <v>124</v>
      </c>
      <c r="Q46" s="35" t="s">
        <v>53</v>
      </c>
      <c r="R46" s="35"/>
      <c r="S46" s="38">
        <v>37712</v>
      </c>
      <c r="T46" s="38">
        <v>45030</v>
      </c>
      <c r="U46" s="38">
        <v>30315</v>
      </c>
      <c r="V46" s="38">
        <v>42793</v>
      </c>
      <c r="W46" s="38"/>
      <c r="X46" s="38"/>
      <c r="Y46" s="38"/>
      <c r="Z46" s="38"/>
      <c r="AA46" s="10"/>
      <c r="AB46" s="10"/>
      <c r="AC46" s="39"/>
      <c r="AD46" s="40" t="s">
        <v>54</v>
      </c>
      <c r="AE46" s="41" t="s">
        <v>39</v>
      </c>
      <c r="AF46" s="42" t="s">
        <v>40</v>
      </c>
      <c r="AH46" s="40"/>
      <c r="AI46" s="40"/>
      <c r="AJ46" s="40"/>
      <c r="AL46" s="40"/>
      <c r="AM46" s="40"/>
      <c r="AN46" s="40"/>
    </row>
    <row r="47" spans="1:40" s="12" customFormat="1" ht="45" customHeight="1" x14ac:dyDescent="0.25">
      <c r="A47" s="29">
        <v>2</v>
      </c>
      <c r="B47" s="29"/>
      <c r="C47" s="30" t="s">
        <v>125</v>
      </c>
      <c r="D47" s="31" t="s">
        <v>126</v>
      </c>
      <c r="E47" s="32" t="s">
        <v>127</v>
      </c>
      <c r="F47" s="29" t="str">
        <f>DATEDIF(S47,T47,"y") + DATEDIF(W47,X47,"y") + DATEDIF(Y47,Z47,"y") + SUM(AH47) &amp; " años " &amp; DATEDIF(S47,T47,"ym") + DATEDIF(W47,X47,"ym") + DATEDIF(Y47,Z47,"ym") + SUM(AI47) - SUM(AM47) &amp; " meses " &amp; DATEDIF(S47,T47,"md") + DATEDIF(W47,X47,"md") + DATEDIF(Y47,Z47,"md") - SUM(AN47) &amp; " días"</f>
        <v>20 años 0 meses 21 días</v>
      </c>
      <c r="G47" s="33">
        <v>0.6</v>
      </c>
      <c r="H47" s="29" t="str">
        <f>DATEDIF(U47,T47,"y") &amp; " años " &amp; DATEDIF(U47,T47,"ym") &amp; " meses " &amp; DATEDIF(U47,T47,"md") &amp; " días"</f>
        <v>44 años 1 meses 9 días</v>
      </c>
      <c r="I47" s="29"/>
      <c r="J47" s="34"/>
      <c r="K47" s="34"/>
      <c r="L47" s="35">
        <v>17052.71</v>
      </c>
      <c r="M47" s="35">
        <f t="shared" si="8"/>
        <v>10231.625999999998</v>
      </c>
      <c r="N47" s="36" t="s">
        <v>51</v>
      </c>
      <c r="O47" s="36" t="s">
        <v>35</v>
      </c>
      <c r="P47" s="35" t="s">
        <v>124</v>
      </c>
      <c r="Q47" s="35" t="s">
        <v>53</v>
      </c>
      <c r="R47" s="35"/>
      <c r="S47" s="38">
        <v>37681</v>
      </c>
      <c r="T47" s="38">
        <v>45007</v>
      </c>
      <c r="U47" s="38">
        <v>28899</v>
      </c>
      <c r="V47" s="38"/>
      <c r="W47" s="38"/>
      <c r="X47" s="38"/>
      <c r="Y47" s="38"/>
      <c r="Z47" s="38"/>
      <c r="AA47" s="10"/>
      <c r="AB47" s="10"/>
      <c r="AC47" s="39"/>
      <c r="AD47" s="40" t="s">
        <v>54</v>
      </c>
      <c r="AE47" s="41" t="s">
        <v>39</v>
      </c>
      <c r="AF47" s="42" t="s">
        <v>40</v>
      </c>
      <c r="AH47" s="40"/>
      <c r="AI47" s="40"/>
      <c r="AJ47" s="40"/>
      <c r="AL47" s="40"/>
      <c r="AM47" s="40"/>
      <c r="AN47" s="40"/>
    </row>
    <row r="48" spans="1:40" ht="12.75" customHeight="1" x14ac:dyDescent="0.25"/>
    <row r="49" spans="1:47" s="9" customFormat="1" x14ac:dyDescent="0.25">
      <c r="A49" s="6" t="s">
        <v>128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7"/>
      <c r="S49" s="8"/>
      <c r="T49" s="8"/>
      <c r="Z49" s="10"/>
      <c r="AA49" s="10"/>
      <c r="AB49" s="10"/>
      <c r="AD49" s="11"/>
      <c r="AG49" s="12"/>
      <c r="AH49" s="13" t="s">
        <v>3</v>
      </c>
      <c r="AI49" s="13"/>
      <c r="AJ49" s="13"/>
      <c r="AL49" s="13" t="s">
        <v>4</v>
      </c>
      <c r="AM49" s="13"/>
      <c r="AN49" s="13"/>
    </row>
    <row r="50" spans="1:47" s="28" customFormat="1" ht="30" customHeight="1" x14ac:dyDescent="0.25">
      <c r="A50" s="14" t="s">
        <v>5</v>
      </c>
      <c r="B50" s="14" t="s">
        <v>6</v>
      </c>
      <c r="C50" s="15" t="s">
        <v>7</v>
      </c>
      <c r="D50" s="15" t="s">
        <v>8</v>
      </c>
      <c r="E50" s="14" t="s">
        <v>9</v>
      </c>
      <c r="F50" s="16" t="s">
        <v>10</v>
      </c>
      <c r="G50" s="16" t="s">
        <v>11</v>
      </c>
      <c r="H50" s="15" t="s">
        <v>12</v>
      </c>
      <c r="I50" s="17" t="s">
        <v>13</v>
      </c>
      <c r="J50" s="18" t="s">
        <v>14</v>
      </c>
      <c r="K50" s="19"/>
      <c r="L50" s="20" t="s">
        <v>15</v>
      </c>
      <c r="M50" s="21" t="s">
        <v>16</v>
      </c>
      <c r="N50" s="21" t="s">
        <v>17</v>
      </c>
      <c r="O50" s="21" t="s">
        <v>18</v>
      </c>
      <c r="P50" s="21" t="s">
        <v>19</v>
      </c>
      <c r="Q50" s="21" t="s">
        <v>20</v>
      </c>
      <c r="R50" s="21" t="s">
        <v>21</v>
      </c>
      <c r="S50" s="22" t="s">
        <v>22</v>
      </c>
      <c r="T50" s="22" t="s">
        <v>23</v>
      </c>
      <c r="U50" s="23" t="s">
        <v>24</v>
      </c>
      <c r="V50" s="15" t="s">
        <v>14</v>
      </c>
      <c r="W50" s="22" t="s">
        <v>22</v>
      </c>
      <c r="X50" s="22" t="s">
        <v>23</v>
      </c>
      <c r="Y50" s="22" t="s">
        <v>22</v>
      </c>
      <c r="Z50" s="22" t="s">
        <v>23</v>
      </c>
      <c r="AA50" s="24"/>
      <c r="AB50" s="24"/>
      <c r="AC50" s="25"/>
      <c r="AD50" s="22" t="s">
        <v>25</v>
      </c>
      <c r="AE50" s="22" t="s">
        <v>26</v>
      </c>
      <c r="AF50" s="22" t="s">
        <v>27</v>
      </c>
      <c r="AG50" s="26"/>
      <c r="AH50" s="27" t="s">
        <v>28</v>
      </c>
      <c r="AI50" s="27" t="s">
        <v>29</v>
      </c>
      <c r="AJ50" s="27" t="s">
        <v>30</v>
      </c>
      <c r="AK50" s="26"/>
      <c r="AL50" s="27" t="s">
        <v>28</v>
      </c>
      <c r="AM50" s="27" t="s">
        <v>29</v>
      </c>
      <c r="AN50" s="27" t="s">
        <v>31</v>
      </c>
    </row>
    <row r="51" spans="1:47" s="12" customFormat="1" ht="45" customHeight="1" x14ac:dyDescent="0.25">
      <c r="A51" s="29">
        <v>1</v>
      </c>
      <c r="B51" s="29"/>
      <c r="C51" s="30" t="s">
        <v>129</v>
      </c>
      <c r="D51" s="31" t="s">
        <v>130</v>
      </c>
      <c r="E51" s="32" t="s">
        <v>131</v>
      </c>
      <c r="F51" s="29" t="str">
        <f>DATEDIF(S51,T51,"y") + DATEDIF(W51,X51,"y") + DATEDIF(Y51,Z51,"y") + SUM(AH51) &amp; " años " &amp; DATEDIF(S51,T51,"ym") + DATEDIF(W51,X51,"ym") + DATEDIF(Y51,Z51,"ym") + SUM(AI51) - SUM(AM51) &amp; " meses " &amp; DATEDIF(S51,T51,"md") + DATEDIF(W51,X51,"md") + DATEDIF(Y51,Z51,"md") - SUM(AN51) &amp; " días"</f>
        <v>19 años 7 meses 9 días</v>
      </c>
      <c r="G51" s="33">
        <v>0.6</v>
      </c>
      <c r="H51" s="29" t="str">
        <f>DATEDIF(U51,T51,"y") &amp; " años " &amp; DATEDIF(U51,T51,"ym") &amp; " meses " &amp; DATEDIF(U51,T51,"md") &amp; " días"</f>
        <v>47 años 8 meses 14 días</v>
      </c>
      <c r="I51" s="29" t="str">
        <f>DATEDIF(V51,T51,"y") &amp; " años " &amp; DATEDIF(V51,T51,"ym") &amp; " meses " &amp; DATEDIF(V51,T51,"md") &amp; " días"</f>
        <v>2 años 3 meses 28 días</v>
      </c>
      <c r="J51" s="66"/>
      <c r="K51" s="67"/>
      <c r="L51" s="35">
        <v>18000</v>
      </c>
      <c r="M51" s="35">
        <f t="shared" ref="M51:M53" si="9">L51*G51</f>
        <v>10800</v>
      </c>
      <c r="N51" s="68" t="s">
        <v>132</v>
      </c>
      <c r="O51" s="68" t="s">
        <v>45</v>
      </c>
      <c r="P51" s="35" t="s">
        <v>133</v>
      </c>
      <c r="Q51" s="35" t="s">
        <v>134</v>
      </c>
      <c r="R51" s="35"/>
      <c r="S51" s="38">
        <v>37210</v>
      </c>
      <c r="T51" s="38">
        <v>44371</v>
      </c>
      <c r="U51" s="38">
        <v>26947</v>
      </c>
      <c r="V51" s="38">
        <v>43523</v>
      </c>
      <c r="W51" s="38"/>
      <c r="X51" s="38"/>
      <c r="Y51" s="38"/>
      <c r="Z51" s="38"/>
      <c r="AB51" s="39"/>
      <c r="AD51" s="40" t="s">
        <v>38</v>
      </c>
      <c r="AE51" s="41" t="s">
        <v>39</v>
      </c>
      <c r="AF51" s="42" t="s">
        <v>40</v>
      </c>
      <c r="AH51" s="40"/>
      <c r="AI51" s="40"/>
      <c r="AJ51" s="40"/>
      <c r="AL51" s="40"/>
      <c r="AM51" s="40"/>
      <c r="AN51" s="40"/>
    </row>
    <row r="52" spans="1:47" s="12" customFormat="1" ht="45" customHeight="1" x14ac:dyDescent="0.25">
      <c r="A52" s="29">
        <v>2</v>
      </c>
      <c r="B52" s="29"/>
      <c r="C52" s="69" t="s">
        <v>112</v>
      </c>
      <c r="D52" s="70" t="s">
        <v>135</v>
      </c>
      <c r="E52" s="71" t="s">
        <v>136</v>
      </c>
      <c r="F52" s="29" t="str">
        <f t="shared" ref="F52" si="10">DATEDIF(S52,T52,"y") + DATEDIF(W52,X52,"y") + DATEDIF(Y52,Z52,"y") + SUM(AH52) &amp; " años " &amp; DATEDIF(S52,T52,"ym") + DATEDIF(W52,X52,"ym") + DATEDIF(Y52,Z52,"ym") + SUM(AI52) - SUM(AM52) &amp; " meses " &amp; DATEDIF(S52,T52,"md") + DATEDIF(W52,X52,"md") + DATEDIF(Y52,Z52,"md") - SUM(AN52) &amp; " días"</f>
        <v>31 años 2 meses 0 días</v>
      </c>
      <c r="G52" s="33">
        <v>0.88</v>
      </c>
      <c r="H52" s="29" t="str">
        <f t="shared" ref="H52:H53" si="11">DATEDIF(U52,T52,"y") &amp; " años " &amp; DATEDIF(U52,T52,"ym") &amp; " meses " &amp; DATEDIF(U52,T52,"md") &amp; " días"</f>
        <v>74 años 5 meses 23 días</v>
      </c>
      <c r="I52" s="29"/>
      <c r="J52" s="34"/>
      <c r="K52" s="34"/>
      <c r="L52" s="35">
        <v>11600</v>
      </c>
      <c r="M52" s="35">
        <f t="shared" si="9"/>
        <v>10208</v>
      </c>
      <c r="N52" s="35"/>
      <c r="O52" s="36" t="s">
        <v>137</v>
      </c>
      <c r="P52" s="35" t="s">
        <v>138</v>
      </c>
      <c r="Q52" s="35" t="s">
        <v>37</v>
      </c>
      <c r="R52" s="35"/>
      <c r="S52" s="38">
        <v>33756</v>
      </c>
      <c r="T52" s="38">
        <v>45139</v>
      </c>
      <c r="U52" s="38">
        <v>17938</v>
      </c>
      <c r="V52" s="38"/>
      <c r="W52" s="38"/>
      <c r="X52" s="38"/>
      <c r="Y52" s="38"/>
      <c r="Z52" s="38"/>
      <c r="AA52" s="10"/>
      <c r="AB52" s="10"/>
      <c r="AC52" s="39"/>
      <c r="AD52" s="40" t="s">
        <v>38</v>
      </c>
      <c r="AE52" s="41" t="s">
        <v>39</v>
      </c>
      <c r="AF52" s="42" t="s">
        <v>40</v>
      </c>
      <c r="AH52" s="40"/>
      <c r="AI52" s="40"/>
      <c r="AJ52" s="40"/>
      <c r="AL52" s="40"/>
      <c r="AM52" s="40"/>
      <c r="AN52" s="40"/>
    </row>
    <row r="53" spans="1:47" s="12" customFormat="1" ht="45" customHeight="1" x14ac:dyDescent="0.25">
      <c r="A53" s="72">
        <v>3</v>
      </c>
      <c r="B53" s="29"/>
      <c r="C53" s="69" t="s">
        <v>112</v>
      </c>
      <c r="D53" s="70" t="s">
        <v>139</v>
      </c>
      <c r="E53" s="71" t="s">
        <v>140</v>
      </c>
      <c r="F53" s="29" t="str">
        <f t="shared" ref="F53" si="12">DATEDIF(S53,T53,"y") + DATEDIF(W53,X53,"y") + DATEDIF(Y53,Z53,"y") + SUM(AH53) &amp; " años " &amp; DATEDIF(S53,T53,"ym") + DATEDIF(W53,X53,"ym") + DATEDIF(Y53,Z53,"ym") + SUM(AI53) - SUM(AM53) &amp; " meses " &amp; DATEDIF(S53,T53,"md") + DATEDIF(W53,X53,"md") + DATEDIF(Y53,Z53,"md") - SUM(AN53) &amp; " días"</f>
        <v>15 años 9 meses 0 días</v>
      </c>
      <c r="G53" s="73">
        <v>1</v>
      </c>
      <c r="H53" s="29" t="str">
        <f t="shared" si="11"/>
        <v>81 años 6 meses 11 días</v>
      </c>
      <c r="I53" s="29"/>
      <c r="J53" s="72" t="s">
        <v>141</v>
      </c>
      <c r="K53" s="74"/>
      <c r="L53" s="74">
        <v>10150</v>
      </c>
      <c r="M53" s="35">
        <f t="shared" si="9"/>
        <v>10150</v>
      </c>
      <c r="N53" s="38" t="s">
        <v>44</v>
      </c>
      <c r="O53" s="75" t="s">
        <v>45</v>
      </c>
      <c r="P53" s="75" t="s">
        <v>142</v>
      </c>
      <c r="Q53" s="35" t="s">
        <v>47</v>
      </c>
      <c r="R53" s="43" t="s">
        <v>141</v>
      </c>
      <c r="S53" s="38">
        <v>39387</v>
      </c>
      <c r="T53" s="38">
        <v>45139</v>
      </c>
      <c r="U53" s="38">
        <v>15362</v>
      </c>
      <c r="V53" s="38"/>
      <c r="W53" s="38"/>
      <c r="X53" s="38"/>
      <c r="Y53" s="38"/>
      <c r="Z53" s="10"/>
      <c r="AA53" s="10"/>
      <c r="AB53" s="10"/>
      <c r="AC53" s="39"/>
      <c r="AD53" s="40" t="s">
        <v>38</v>
      </c>
      <c r="AE53" s="41" t="s">
        <v>39</v>
      </c>
      <c r="AF53" s="42" t="s">
        <v>40</v>
      </c>
      <c r="AH53" s="40"/>
      <c r="AI53" s="40"/>
      <c r="AJ53" s="40"/>
      <c r="AL53" s="40"/>
      <c r="AM53" s="40"/>
      <c r="AN53" s="40"/>
    </row>
    <row r="54" spans="1:47" ht="12.75" customHeight="1" x14ac:dyDescent="0.25"/>
    <row r="55" spans="1:47" s="77" customFormat="1" hidden="1" x14ac:dyDescent="0.25">
      <c r="A55" s="45" t="s">
        <v>143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6"/>
      <c r="P55" s="46"/>
      <c r="Q55" s="46"/>
      <c r="R55" s="46"/>
      <c r="S55" s="62"/>
      <c r="T55" s="62"/>
      <c r="U55" s="63"/>
      <c r="V55" s="63"/>
      <c r="W55" s="63"/>
      <c r="X55" s="63"/>
      <c r="Y55" s="63"/>
      <c r="Z55" s="24"/>
      <c r="AA55" s="24"/>
      <c r="AB55" s="24"/>
      <c r="AC55" s="63"/>
      <c r="AD55" s="64"/>
      <c r="AE55" s="63"/>
      <c r="AF55" s="63"/>
      <c r="AG55" s="26"/>
      <c r="AH55" s="76" t="s">
        <v>3</v>
      </c>
      <c r="AI55" s="76"/>
      <c r="AJ55" s="76"/>
      <c r="AK55" s="63"/>
      <c r="AL55" s="76" t="s">
        <v>4</v>
      </c>
      <c r="AM55" s="76"/>
      <c r="AN55" s="76"/>
      <c r="AO55" s="63"/>
      <c r="AP55" s="63"/>
      <c r="AQ55" s="63"/>
      <c r="AR55" s="63"/>
      <c r="AS55" s="63"/>
      <c r="AT55" s="63"/>
      <c r="AU55" s="63"/>
    </row>
    <row r="56" spans="1:47" s="28" customFormat="1" ht="42.75" hidden="1" x14ac:dyDescent="0.25">
      <c r="A56" s="14" t="s">
        <v>5</v>
      </c>
      <c r="B56" s="14" t="s">
        <v>6</v>
      </c>
      <c r="C56" s="15" t="s">
        <v>7</v>
      </c>
      <c r="D56" s="15" t="s">
        <v>8</v>
      </c>
      <c r="E56" s="14" t="s">
        <v>9</v>
      </c>
      <c r="F56" s="16" t="s">
        <v>10</v>
      </c>
      <c r="G56" s="16" t="s">
        <v>11</v>
      </c>
      <c r="H56" s="15" t="s">
        <v>12</v>
      </c>
      <c r="I56" s="17" t="s">
        <v>13</v>
      </c>
      <c r="J56" s="48" t="s">
        <v>118</v>
      </c>
      <c r="K56" s="48"/>
      <c r="L56" s="15"/>
      <c r="M56" s="21" t="s">
        <v>16</v>
      </c>
      <c r="N56" s="21" t="s">
        <v>17</v>
      </c>
      <c r="O56" s="21"/>
      <c r="P56" s="21"/>
      <c r="Q56" s="21"/>
      <c r="R56" s="21"/>
      <c r="S56" s="22" t="s">
        <v>22</v>
      </c>
      <c r="T56" s="22" t="s">
        <v>23</v>
      </c>
      <c r="U56" s="23" t="s">
        <v>24</v>
      </c>
      <c r="V56" s="15" t="s">
        <v>14</v>
      </c>
      <c r="W56" s="22" t="s">
        <v>22</v>
      </c>
      <c r="X56" s="22" t="s">
        <v>23</v>
      </c>
      <c r="Y56" s="22" t="s">
        <v>22</v>
      </c>
      <c r="Z56" s="22" t="s">
        <v>23</v>
      </c>
      <c r="AA56" s="24"/>
      <c r="AB56" s="24"/>
      <c r="AC56" s="25"/>
      <c r="AD56" s="22" t="s">
        <v>25</v>
      </c>
      <c r="AE56" s="22" t="s">
        <v>26</v>
      </c>
      <c r="AF56" s="22" t="s">
        <v>27</v>
      </c>
      <c r="AG56" s="26"/>
      <c r="AH56" s="27" t="s">
        <v>28</v>
      </c>
      <c r="AI56" s="27" t="s">
        <v>29</v>
      </c>
      <c r="AJ56" s="27" t="s">
        <v>30</v>
      </c>
      <c r="AK56" s="26"/>
      <c r="AL56" s="27" t="s">
        <v>28</v>
      </c>
      <c r="AM56" s="27" t="s">
        <v>29</v>
      </c>
      <c r="AN56" s="27" t="s">
        <v>31</v>
      </c>
    </row>
    <row r="57" spans="1:47" s="12" customFormat="1" ht="90" hidden="1" customHeight="1" x14ac:dyDescent="0.25">
      <c r="A57" s="29">
        <v>0</v>
      </c>
      <c r="B57" s="29"/>
      <c r="C57" s="30"/>
      <c r="D57" s="78"/>
      <c r="E57" s="79"/>
      <c r="F57" s="29" t="str">
        <f t="shared" ref="F57" si="13">DATEDIF(S57,T57,"y") + DATEDIF(W57,X57,"y") + DATEDIF(Y57,Z57,"y") + SUM(AH57) &amp; " años " &amp; DATEDIF(S57,T57,"ym") + DATEDIF(W57,X57,"ym") + DATEDIF(Y57,Z57,"ym") + SUM(AI57) - SUM(AM57) &amp; " meses " &amp; DATEDIF(S57,T57,"md") + DATEDIF(W57,X57,"md") + DATEDIF(Y57,Z57,"md") - SUM(AN57) &amp; " días"</f>
        <v>0 años 0 meses 0 días</v>
      </c>
      <c r="G57" s="33"/>
      <c r="H57" s="29" t="str">
        <f t="shared" ref="H57" si="14">DATEDIF(U57,T57,"y") &amp; " años " &amp; DATEDIF(U57,T57,"ym") &amp; " meses " &amp; DATEDIF(U57,T57,"md") &amp; " días"</f>
        <v>0 años 0 meses 0 días</v>
      </c>
      <c r="I57" s="29"/>
      <c r="J57" s="34"/>
      <c r="K57" s="34"/>
      <c r="L57" s="29"/>
      <c r="M57" s="35"/>
      <c r="N57" s="35"/>
      <c r="O57" s="35"/>
      <c r="P57" s="35"/>
      <c r="Q57" s="35"/>
      <c r="R57" s="35"/>
      <c r="S57" s="38"/>
      <c r="T57" s="38"/>
      <c r="U57" s="38"/>
      <c r="V57" s="38"/>
      <c r="W57" s="38"/>
      <c r="X57" s="38"/>
      <c r="Y57" s="38"/>
      <c r="Z57" s="38"/>
      <c r="AA57" s="10"/>
      <c r="AB57" s="10"/>
      <c r="AC57" s="39"/>
      <c r="AD57" s="40"/>
      <c r="AE57" s="53"/>
      <c r="AF57" s="53"/>
      <c r="AH57" s="40"/>
      <c r="AI57" s="40"/>
      <c r="AJ57" s="40"/>
      <c r="AL57" s="40"/>
      <c r="AM57" s="40"/>
      <c r="AN57" s="40"/>
    </row>
    <row r="58" spans="1:47" s="65" customFormat="1" ht="12.75" hidden="1" customHeight="1" x14ac:dyDescent="0.25">
      <c r="A58" s="54" t="s">
        <v>144</v>
      </c>
      <c r="B58" s="55"/>
      <c r="C58" s="55"/>
      <c r="D58" s="55"/>
      <c r="E58" s="55"/>
      <c r="F58" s="55"/>
      <c r="G58" s="56"/>
      <c r="H58" s="57">
        <f>A57</f>
        <v>0</v>
      </c>
      <c r="I58" s="54" t="s">
        <v>145</v>
      </c>
      <c r="J58" s="55"/>
      <c r="K58" s="56"/>
      <c r="L58" s="80"/>
      <c r="M58" s="58">
        <f>SUM(M57:M57)</f>
        <v>0</v>
      </c>
      <c r="N58" s="59"/>
      <c r="O58" s="59"/>
      <c r="P58" s="59"/>
      <c r="Q58" s="60"/>
      <c r="R58" s="60"/>
      <c r="S58" s="61"/>
      <c r="T58" s="61"/>
      <c r="U58" s="62"/>
      <c r="V58" s="63"/>
      <c r="W58" s="63"/>
      <c r="X58" s="63"/>
      <c r="Y58" s="63"/>
      <c r="Z58" s="63"/>
      <c r="AA58" s="24"/>
      <c r="AB58" s="24"/>
      <c r="AC58" s="63"/>
      <c r="AD58" s="64"/>
      <c r="AE58" s="63"/>
      <c r="AF58" s="63"/>
      <c r="AG58" s="26"/>
    </row>
    <row r="59" spans="1:47" hidden="1" x14ac:dyDescent="0.25"/>
    <row r="60" spans="1:47" s="9" customFormat="1" x14ac:dyDescent="0.25">
      <c r="A60" s="6" t="s">
        <v>143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7"/>
      <c r="S60" s="8"/>
      <c r="T60" s="8"/>
      <c r="Z60" s="10"/>
      <c r="AA60" s="10"/>
      <c r="AB60" s="10"/>
      <c r="AD60" s="11"/>
      <c r="AG60" s="12"/>
      <c r="AH60" s="13"/>
      <c r="AI60" s="13"/>
      <c r="AJ60" s="13"/>
      <c r="AL60" s="13"/>
      <c r="AM60" s="13"/>
      <c r="AN60" s="13"/>
    </row>
    <row r="61" spans="1:47" s="28" customFormat="1" ht="30" customHeight="1" x14ac:dyDescent="0.25">
      <c r="A61" s="14" t="s">
        <v>5</v>
      </c>
      <c r="B61" s="14" t="s">
        <v>6</v>
      </c>
      <c r="C61" s="15" t="s">
        <v>7</v>
      </c>
      <c r="D61" s="15" t="s">
        <v>8</v>
      </c>
      <c r="E61" s="14" t="s">
        <v>9</v>
      </c>
      <c r="F61" s="16" t="s">
        <v>10</v>
      </c>
      <c r="G61" s="16" t="s">
        <v>11</v>
      </c>
      <c r="H61" s="15" t="s">
        <v>12</v>
      </c>
      <c r="I61" s="17" t="s">
        <v>13</v>
      </c>
      <c r="J61" s="18" t="s">
        <v>14</v>
      </c>
      <c r="K61" s="19"/>
      <c r="L61" s="20" t="s">
        <v>15</v>
      </c>
      <c r="M61" s="21" t="s">
        <v>16</v>
      </c>
      <c r="N61" s="21" t="s">
        <v>17</v>
      </c>
      <c r="O61" s="21" t="s">
        <v>18</v>
      </c>
      <c r="P61" s="21" t="s">
        <v>19</v>
      </c>
      <c r="Q61" s="21" t="s">
        <v>20</v>
      </c>
      <c r="R61" s="21" t="s">
        <v>21</v>
      </c>
      <c r="S61" s="22" t="s">
        <v>22</v>
      </c>
      <c r="T61" s="22" t="s">
        <v>23</v>
      </c>
      <c r="U61" s="23" t="s">
        <v>24</v>
      </c>
      <c r="V61" s="15" t="s">
        <v>14</v>
      </c>
      <c r="W61" s="22" t="s">
        <v>22</v>
      </c>
      <c r="X61" s="22" t="s">
        <v>23</v>
      </c>
      <c r="Y61" s="22" t="s">
        <v>22</v>
      </c>
      <c r="Z61" s="22" t="s">
        <v>23</v>
      </c>
      <c r="AA61" s="24"/>
      <c r="AB61" s="24"/>
      <c r="AC61" s="25"/>
      <c r="AD61" s="22" t="s">
        <v>25</v>
      </c>
      <c r="AE61" s="22" t="s">
        <v>26</v>
      </c>
      <c r="AF61" s="22" t="s">
        <v>27</v>
      </c>
      <c r="AG61" s="26"/>
      <c r="AH61" s="27" t="s">
        <v>28</v>
      </c>
      <c r="AI61" s="27" t="s">
        <v>29</v>
      </c>
      <c r="AJ61" s="27" t="s">
        <v>30</v>
      </c>
      <c r="AK61" s="26"/>
      <c r="AL61" s="27" t="s">
        <v>28</v>
      </c>
      <c r="AM61" s="27" t="s">
        <v>29</v>
      </c>
      <c r="AN61" s="27" t="s">
        <v>31</v>
      </c>
    </row>
    <row r="62" spans="1:47" s="12" customFormat="1" ht="45" customHeight="1" x14ac:dyDescent="0.25">
      <c r="A62" s="29">
        <v>1</v>
      </c>
      <c r="B62" s="29"/>
      <c r="C62" s="30" t="s">
        <v>146</v>
      </c>
      <c r="D62" s="31" t="s">
        <v>147</v>
      </c>
      <c r="E62" s="32" t="s">
        <v>148</v>
      </c>
      <c r="F62" s="29" t="str">
        <f t="shared" ref="F62" si="15">DATEDIF(S62,T62,"y") + DATEDIF(W62,X62,"y") + DATEDIF(Y62,Z62,"y") + SUM(AH62) &amp; " años " &amp; DATEDIF(S62,T62,"ym") + DATEDIF(W62,X62,"ym") + DATEDIF(Y62,Z62,"ym") + SUM(AI62) - SUM(AM62) &amp; " meses " &amp; DATEDIF(S62,T62,"md") + DATEDIF(W62,X62,"md") + DATEDIF(Y62,Z62,"md") - SUM(AN62) &amp; " días"</f>
        <v>123 años 7 meses 1 días</v>
      </c>
      <c r="G62" s="33">
        <v>0.9</v>
      </c>
      <c r="H62" s="29" t="str">
        <f t="shared" ref="H62" si="16">DATEDIF(U62,T62,"y") &amp; " años " &amp; DATEDIF(U62,T62,"ym") &amp; " meses " &amp; DATEDIF(U62,T62,"md") &amp; " días"</f>
        <v>59 años 0 meses 9 días</v>
      </c>
      <c r="I62" s="81" t="s">
        <v>149</v>
      </c>
      <c r="J62" s="82"/>
      <c r="K62" s="35"/>
      <c r="L62" s="35"/>
      <c r="M62" s="35">
        <v>10000</v>
      </c>
      <c r="N62" s="38"/>
      <c r="O62" s="38" t="s">
        <v>45</v>
      </c>
      <c r="P62" s="38" t="s">
        <v>150</v>
      </c>
      <c r="Q62" s="35" t="s">
        <v>47</v>
      </c>
      <c r="R62" s="43" t="s">
        <v>149</v>
      </c>
      <c r="S62" s="43"/>
      <c r="T62" s="38">
        <v>45139</v>
      </c>
      <c r="U62" s="38">
        <v>23581</v>
      </c>
      <c r="V62" s="38"/>
      <c r="W62" s="38"/>
      <c r="X62" s="38"/>
      <c r="Y62" s="38"/>
      <c r="Z62" s="10"/>
      <c r="AA62" s="10"/>
      <c r="AB62" s="10"/>
      <c r="AC62" s="39"/>
      <c r="AD62" s="40" t="s">
        <v>38</v>
      </c>
      <c r="AE62" s="41" t="s">
        <v>39</v>
      </c>
      <c r="AF62" s="42" t="s">
        <v>40</v>
      </c>
      <c r="AH62" s="40"/>
      <c r="AI62" s="40"/>
      <c r="AJ62" s="40"/>
      <c r="AL62" s="40"/>
      <c r="AM62" s="40"/>
      <c r="AN62" s="40"/>
    </row>
    <row r="64" spans="1:47" s="9" customFormat="1" x14ac:dyDescent="0.25">
      <c r="A64" s="6" t="s">
        <v>151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7"/>
      <c r="S64" s="8"/>
      <c r="T64" s="8"/>
      <c r="Z64" s="10"/>
      <c r="AA64" s="10"/>
      <c r="AB64" s="10"/>
      <c r="AD64" s="11"/>
      <c r="AG64" s="12"/>
      <c r="AH64" s="13" t="s">
        <v>3</v>
      </c>
      <c r="AI64" s="13"/>
      <c r="AJ64" s="13"/>
      <c r="AL64" s="13" t="s">
        <v>4</v>
      </c>
      <c r="AM64" s="13"/>
      <c r="AN64" s="13"/>
    </row>
    <row r="65" spans="1:40" s="28" customFormat="1" ht="30" customHeight="1" x14ac:dyDescent="0.25">
      <c r="A65" s="14" t="s">
        <v>5</v>
      </c>
      <c r="B65" s="14" t="s">
        <v>6</v>
      </c>
      <c r="C65" s="15" t="s">
        <v>7</v>
      </c>
      <c r="D65" s="15" t="s">
        <v>8</v>
      </c>
      <c r="E65" s="14" t="s">
        <v>9</v>
      </c>
      <c r="F65" s="16" t="s">
        <v>10</v>
      </c>
      <c r="G65" s="16" t="s">
        <v>11</v>
      </c>
      <c r="H65" s="15" t="s">
        <v>12</v>
      </c>
      <c r="I65" s="17" t="s">
        <v>13</v>
      </c>
      <c r="J65" s="18" t="s">
        <v>14</v>
      </c>
      <c r="K65" s="19"/>
      <c r="L65" s="20" t="s">
        <v>15</v>
      </c>
      <c r="M65" s="21" t="s">
        <v>16</v>
      </c>
      <c r="N65" s="21" t="s">
        <v>17</v>
      </c>
      <c r="O65" s="21" t="s">
        <v>18</v>
      </c>
      <c r="P65" s="21" t="s">
        <v>19</v>
      </c>
      <c r="Q65" s="21" t="s">
        <v>20</v>
      </c>
      <c r="R65" s="21" t="s">
        <v>21</v>
      </c>
      <c r="S65" s="22" t="s">
        <v>22</v>
      </c>
      <c r="T65" s="22" t="s">
        <v>23</v>
      </c>
      <c r="U65" s="23" t="s">
        <v>24</v>
      </c>
      <c r="V65" s="15" t="s">
        <v>14</v>
      </c>
      <c r="W65" s="22" t="s">
        <v>22</v>
      </c>
      <c r="X65" s="22" t="s">
        <v>23</v>
      </c>
      <c r="Y65" s="22" t="s">
        <v>22</v>
      </c>
      <c r="Z65" s="22" t="s">
        <v>23</v>
      </c>
      <c r="AA65" s="24"/>
      <c r="AB65" s="24"/>
      <c r="AC65" s="25"/>
      <c r="AD65" s="22" t="s">
        <v>25</v>
      </c>
      <c r="AE65" s="22" t="s">
        <v>26</v>
      </c>
      <c r="AF65" s="22" t="s">
        <v>27</v>
      </c>
      <c r="AG65" s="26"/>
      <c r="AH65" s="27" t="s">
        <v>28</v>
      </c>
      <c r="AI65" s="27" t="s">
        <v>29</v>
      </c>
      <c r="AJ65" s="27" t="s">
        <v>30</v>
      </c>
      <c r="AK65" s="26"/>
      <c r="AL65" s="27" t="s">
        <v>28</v>
      </c>
      <c r="AM65" s="27" t="s">
        <v>29</v>
      </c>
      <c r="AN65" s="27" t="s">
        <v>31</v>
      </c>
    </row>
    <row r="66" spans="1:40" s="12" customFormat="1" ht="45" customHeight="1" x14ac:dyDescent="0.25">
      <c r="A66" s="29">
        <v>1</v>
      </c>
      <c r="B66" s="29"/>
      <c r="C66" s="83" t="s">
        <v>152</v>
      </c>
      <c r="D66" s="83" t="s">
        <v>153</v>
      </c>
      <c r="E66" s="84" t="s">
        <v>154</v>
      </c>
      <c r="F66" s="29" t="str">
        <f>DATEDIF(S66,T66,"y") + DATEDIF(W66,X66,"y") + DATEDIF(Y66,Z66,"y") + SUM(AH66) &amp; " años " &amp; DATEDIF(S66,T66,"ym") + DATEDIF(W66,X66,"ym") + DATEDIF(Y66,Z66,"ym") + SUM(AI66) - SUM(AM66) &amp; " meses " &amp; DATEDIF(S66,T66,"md") + DATEDIF(W66,X66,"md") + DATEDIF(Y66,Z66,"md") - SUM(AN66) &amp; " días"</f>
        <v>23 años 11 meses 28 días</v>
      </c>
      <c r="G66" s="33">
        <v>0.7</v>
      </c>
      <c r="H66" s="29" t="str">
        <f>DATEDIF(U66,T66,"y") &amp; " años " &amp; DATEDIF(U66,T66,"ym") &amp; " meses " &amp; DATEDIF(U66,T66,"md") &amp; " días"</f>
        <v>70 años 11 meses 9 días</v>
      </c>
      <c r="I66" s="29"/>
      <c r="J66" s="34"/>
      <c r="K66" s="34"/>
      <c r="L66" s="29">
        <v>10000</v>
      </c>
      <c r="M66" s="35">
        <v>10000</v>
      </c>
      <c r="N66" s="35"/>
      <c r="O66" s="36" t="s">
        <v>137</v>
      </c>
      <c r="P66" s="35" t="s">
        <v>155</v>
      </c>
      <c r="Q66" s="35" t="s">
        <v>37</v>
      </c>
      <c r="R66" s="35"/>
      <c r="S66" s="38">
        <v>36376</v>
      </c>
      <c r="T66" s="38">
        <v>45139</v>
      </c>
      <c r="U66" s="38">
        <v>19229</v>
      </c>
      <c r="V66" s="38"/>
      <c r="W66" s="38"/>
      <c r="X66" s="38"/>
      <c r="Y66" s="38"/>
      <c r="Z66" s="38"/>
      <c r="AA66" s="10"/>
      <c r="AB66" s="10"/>
      <c r="AC66" s="39"/>
      <c r="AD66" s="40" t="s">
        <v>38</v>
      </c>
      <c r="AE66" s="41" t="s">
        <v>39</v>
      </c>
      <c r="AF66" s="42" t="s">
        <v>40</v>
      </c>
      <c r="AH66" s="40"/>
      <c r="AI66" s="40"/>
      <c r="AJ66" s="40"/>
      <c r="AL66" s="40"/>
      <c r="AM66" s="40"/>
      <c r="AN66" s="40"/>
    </row>
    <row r="67" spans="1:40" x14ac:dyDescent="0.25">
      <c r="A67" s="85"/>
      <c r="B67" s="86"/>
      <c r="C67" s="87"/>
      <c r="D67" s="88"/>
      <c r="E67" s="88"/>
    </row>
    <row r="68" spans="1:40" x14ac:dyDescent="0.25">
      <c r="A68" s="85"/>
      <c r="B68" s="86"/>
      <c r="C68" s="87"/>
      <c r="D68" s="88"/>
      <c r="E68" s="88"/>
    </row>
    <row r="69" spans="1:40" x14ac:dyDescent="0.25">
      <c r="A69" s="85"/>
      <c r="B69" s="86"/>
      <c r="C69" s="87"/>
      <c r="D69" s="88"/>
      <c r="E69" s="88"/>
    </row>
    <row r="70" spans="1:40" x14ac:dyDescent="0.25">
      <c r="A70" s="85"/>
      <c r="B70" s="86"/>
      <c r="C70" s="87"/>
      <c r="D70" s="88"/>
      <c r="E70" s="88"/>
    </row>
    <row r="71" spans="1:40" x14ac:dyDescent="0.25">
      <c r="A71" s="85"/>
      <c r="B71" s="86"/>
      <c r="C71" s="87"/>
      <c r="D71" s="88"/>
      <c r="E71" s="88"/>
    </row>
    <row r="72" spans="1:40" x14ac:dyDescent="0.25">
      <c r="A72" s="89" t="s">
        <v>156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</row>
    <row r="73" spans="1:40" x14ac:dyDescent="0.25">
      <c r="A73" s="90" t="s">
        <v>157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</row>
    <row r="74" spans="1:40" x14ac:dyDescent="0.25">
      <c r="A74" s="90" t="s">
        <v>158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5" spans="1:40" x14ac:dyDescent="0.25">
      <c r="A75" s="91"/>
      <c r="B75" s="91"/>
      <c r="C75" s="91"/>
    </row>
    <row r="76" spans="1:40" ht="10.5" customHeight="1" x14ac:dyDescent="0.25">
      <c r="A76" s="92" t="s">
        <v>159</v>
      </c>
      <c r="B76" s="93"/>
      <c r="C76" s="94"/>
    </row>
    <row r="77" spans="1:40" ht="11.25" customHeight="1" x14ac:dyDescent="0.25">
      <c r="A77" s="95" t="s">
        <v>160</v>
      </c>
      <c r="B77" s="93"/>
      <c r="C77" s="94"/>
    </row>
    <row r="78" spans="1:40" ht="90" customHeight="1" x14ac:dyDescent="0.25"/>
    <row r="79" spans="1:40" ht="90" customHeight="1" x14ac:dyDescent="0.25"/>
    <row r="83" ht="90" customHeight="1" x14ac:dyDescent="0.25"/>
    <row r="84" ht="90" customHeight="1" x14ac:dyDescent="0.25"/>
    <row r="85" ht="90" customHeight="1" x14ac:dyDescent="0.25"/>
    <row r="86" ht="90" customHeight="1" x14ac:dyDescent="0.25"/>
    <row r="87" ht="90" customHeight="1" x14ac:dyDescent="0.25"/>
    <row r="89" ht="90" customHeight="1" x14ac:dyDescent="0.25"/>
    <row r="90" ht="90" customHeight="1" x14ac:dyDescent="0.25"/>
    <row r="91" ht="90" customHeight="1" x14ac:dyDescent="0.25"/>
    <row r="92" ht="90" customHeight="1" x14ac:dyDescent="0.25"/>
    <row r="94" ht="90" customHeight="1" x14ac:dyDescent="0.25"/>
    <row r="95" ht="90" customHeight="1" x14ac:dyDescent="0.25"/>
    <row r="97" ht="146.25" customHeight="1" x14ac:dyDescent="0.25"/>
    <row r="98" ht="165" customHeight="1" x14ac:dyDescent="0.25"/>
    <row r="99" ht="90" customHeight="1" x14ac:dyDescent="0.25"/>
    <row r="100" ht="90" customHeight="1" x14ac:dyDescent="0.25"/>
    <row r="101" ht="90" customHeight="1" x14ac:dyDescent="0.25"/>
    <row r="103" ht="90" customHeight="1" x14ac:dyDescent="0.25"/>
    <row r="104" ht="90" customHeight="1" x14ac:dyDescent="0.25"/>
    <row r="106" ht="90" customHeight="1" x14ac:dyDescent="0.25"/>
  </sheetData>
  <mergeCells count="63">
    <mergeCell ref="J65:K65"/>
    <mergeCell ref="J66:K66"/>
    <mergeCell ref="A72:Q72"/>
    <mergeCell ref="A73:Q73"/>
    <mergeCell ref="A74:Q74"/>
    <mergeCell ref="A60:Q60"/>
    <mergeCell ref="AH60:AJ60"/>
    <mergeCell ref="AL60:AN60"/>
    <mergeCell ref="J61:K61"/>
    <mergeCell ref="I62:J62"/>
    <mergeCell ref="A64:Q64"/>
    <mergeCell ref="AH64:AJ64"/>
    <mergeCell ref="AL64:AN64"/>
    <mergeCell ref="A55:N55"/>
    <mergeCell ref="AH55:AJ55"/>
    <mergeCell ref="AL55:AN55"/>
    <mergeCell ref="J56:K56"/>
    <mergeCell ref="J57:K57"/>
    <mergeCell ref="A58:G58"/>
    <mergeCell ref="I58:K58"/>
    <mergeCell ref="A49:Q49"/>
    <mergeCell ref="AH49:AJ49"/>
    <mergeCell ref="AL49:AN49"/>
    <mergeCell ref="J50:K50"/>
    <mergeCell ref="J51:K51"/>
    <mergeCell ref="J52:K52"/>
    <mergeCell ref="A44:Q44"/>
    <mergeCell ref="AH44:AJ44"/>
    <mergeCell ref="AL44:AN44"/>
    <mergeCell ref="J45:K45"/>
    <mergeCell ref="J46:K46"/>
    <mergeCell ref="J47:K47"/>
    <mergeCell ref="A39:N39"/>
    <mergeCell ref="AH39:AJ39"/>
    <mergeCell ref="AL39:AN39"/>
    <mergeCell ref="J40:K40"/>
    <mergeCell ref="J41:K41"/>
    <mergeCell ref="A42:G42"/>
    <mergeCell ref="I42:L42"/>
    <mergeCell ref="J30:K30"/>
    <mergeCell ref="J32:K32"/>
    <mergeCell ref="J33:K33"/>
    <mergeCell ref="J34:K34"/>
    <mergeCell ref="J35:K35"/>
    <mergeCell ref="J36:K36"/>
    <mergeCell ref="J24:K24"/>
    <mergeCell ref="J25:K25"/>
    <mergeCell ref="J26:K26"/>
    <mergeCell ref="J27:K27"/>
    <mergeCell ref="J28:K28"/>
    <mergeCell ref="J29:K29"/>
    <mergeCell ref="J17:K17"/>
    <mergeCell ref="J19:K19"/>
    <mergeCell ref="J20:K20"/>
    <mergeCell ref="J21:K21"/>
    <mergeCell ref="J22:K22"/>
    <mergeCell ref="J23:K23"/>
    <mergeCell ref="A12:Q12"/>
    <mergeCell ref="A13:Q13"/>
    <mergeCell ref="A15:Q15"/>
    <mergeCell ref="AH15:AJ15"/>
    <mergeCell ref="AL15:AN15"/>
    <mergeCell ref="J16:K16"/>
  </mergeCells>
  <conditionalFormatting sqref="E57">
    <cfRule type="expression" dxfId="3" priority="1" stopIfTrue="1">
      <formula>AND( COUNTIF(#REF!,#REF!)+ COUNTIF(#REF!,#REF!)&gt;1,NOT(ISBLANK(#REF!)))</formula>
    </cfRule>
  </conditionalFormatting>
  <conditionalFormatting sqref="E66">
    <cfRule type="expression" dxfId="2" priority="3" stopIfTrue="1">
      <formula>AND(COUNTIF($E$18:$E$701, E66)+COUNTIF($E$729:$E$65460, E66)&gt;1,NOT(ISBLANK(E66)))</formula>
    </cfRule>
  </conditionalFormatting>
  <conditionalFormatting sqref="E62 E46:E47 E52:E53 E41 E17:E37">
    <cfRule type="expression" dxfId="1" priority="4" stopIfTrue="1">
      <formula>AND(COUNTIF($E$18:$E$695, E17)+COUNTIF($E$723:$E$65454, E17)&gt;1,NOT(ISBLANK(E17)))</formula>
    </cfRule>
  </conditionalFormatting>
  <printOptions horizontalCentered="1"/>
  <pageMargins left="0.23622047244094491" right="0.23622047244094491" top="0.35" bottom="0.74803149606299213" header="0.16" footer="0.68"/>
  <pageSetup firstPageNumber="3" fitToHeight="0" orientation="portrait" r:id="rId1"/>
  <headerFooter>
    <oddFooter>&amp;RPágina &amp;P de 03</oddFooter>
  </headerFooter>
  <rowBreaks count="1" manualBreakCount="1">
    <brk id="48" max="2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E000A7B7-9536-4829-85C9-C77E3AEE6D16}">
            <xm:f>AND(COUNTIF('C:\Users\DELL\Desktop\SANTIAGO\2023\[EXPEDIENTES PARA PLENO AÑO 2023.xlsx]ABRIL 2023'!#REF!, 'C:\Users\DELL\Desktop\SANTIAGO\2023\[EXPEDIENTES PARA PLENO AÑO 2023.xlsx]ABRIL 2023'!#REF!)+COUNTIF('C:\Users\DELL\Desktop\SANTIAGO\2023\[EXPEDIENTES PARA PLENO AÑO 2023.xlsx]ABRIL 2023'!#REF!, 'C:\Users\DELL\Desktop\SANTIAGO\2023\[EXPEDIENTES PARA PLENO AÑO 2023.xlsx]ABRIL 2023'!#REF!)&gt;1,NOT(ISBLANK('C:\Users\DELL\Desktop\SANTIAGO\2023\[EXPEDIENTES PARA PLENO AÑO 2023.xlsx]ABRIL 2023'!#REF!)))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E51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2023</vt:lpstr>
      <vt:lpstr>'AGOSTO 2023'!Área_de_impresión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2023-08-31T13:10:27Z</dcterms:created>
  <dcterms:modified xsi:type="dcterms:W3CDTF">2023-08-31T13:10:45Z</dcterms:modified>
</cp:coreProperties>
</file>