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ALCON 50\Downloads\ENERO 2024\PENSION ENERO 2024\"/>
    </mc:Choice>
  </mc:AlternateContent>
  <xr:revisionPtr revIDLastSave="0" documentId="13_ncr:1_{66A84815-0808-414C-9A35-3ECEB86AA7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 2024" sheetId="1" r:id="rId1"/>
  </sheets>
  <definedNames>
    <definedName name="_xlnm.Print_Area" localSheetId="0">'ENERO 2024'!$A$1:$AM$109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" i="1" l="1"/>
  <c r="H98" i="1"/>
  <c r="F98" i="1"/>
  <c r="H97" i="1"/>
  <c r="F97" i="1"/>
  <c r="M96" i="1"/>
  <c r="H96" i="1"/>
  <c r="F96" i="1"/>
  <c r="H95" i="1"/>
  <c r="F95" i="1"/>
  <c r="H91" i="1"/>
  <c r="F91" i="1"/>
  <c r="H90" i="1"/>
  <c r="F90" i="1"/>
  <c r="M89" i="1"/>
  <c r="H89" i="1"/>
  <c r="F89" i="1"/>
  <c r="M88" i="1"/>
  <c r="H88" i="1"/>
  <c r="F88" i="1"/>
  <c r="H87" i="1"/>
  <c r="F87" i="1"/>
  <c r="H86" i="1"/>
  <c r="F86" i="1"/>
  <c r="M85" i="1"/>
  <c r="I85" i="1"/>
  <c r="H85" i="1"/>
  <c r="F85" i="1"/>
  <c r="M84" i="1"/>
  <c r="I84" i="1"/>
  <c r="H84" i="1"/>
  <c r="F84" i="1"/>
  <c r="M83" i="1"/>
  <c r="I83" i="1"/>
  <c r="H83" i="1"/>
  <c r="F83" i="1"/>
  <c r="M82" i="1"/>
  <c r="I82" i="1"/>
  <c r="H82" i="1"/>
  <c r="F82" i="1"/>
  <c r="M81" i="1"/>
  <c r="I81" i="1"/>
  <c r="H81" i="1"/>
  <c r="F81" i="1"/>
  <c r="M80" i="1"/>
  <c r="I80" i="1"/>
  <c r="H80" i="1"/>
  <c r="F80" i="1"/>
  <c r="M79" i="1"/>
  <c r="I79" i="1"/>
  <c r="H79" i="1"/>
  <c r="F79" i="1"/>
  <c r="M78" i="1"/>
  <c r="I78" i="1"/>
  <c r="H78" i="1"/>
  <c r="F78" i="1"/>
  <c r="M77" i="1"/>
  <c r="I77" i="1"/>
  <c r="H77" i="1"/>
  <c r="F77" i="1"/>
  <c r="M76" i="1"/>
  <c r="I76" i="1"/>
  <c r="H76" i="1"/>
  <c r="F76" i="1"/>
  <c r="M75" i="1"/>
  <c r="I75" i="1"/>
  <c r="H75" i="1"/>
  <c r="F75" i="1"/>
  <c r="M74" i="1"/>
  <c r="I74" i="1"/>
  <c r="H74" i="1"/>
  <c r="F74" i="1"/>
  <c r="M73" i="1"/>
  <c r="I73" i="1"/>
  <c r="H73" i="1"/>
  <c r="F73" i="1"/>
  <c r="M72" i="1"/>
  <c r="I72" i="1"/>
  <c r="H72" i="1"/>
  <c r="F72" i="1"/>
  <c r="M71" i="1"/>
  <c r="I71" i="1"/>
  <c r="H71" i="1"/>
  <c r="F71" i="1"/>
  <c r="M70" i="1"/>
  <c r="I70" i="1"/>
  <c r="H70" i="1"/>
  <c r="F70" i="1"/>
  <c r="M69" i="1"/>
  <c r="I69" i="1"/>
  <c r="H69" i="1"/>
  <c r="F69" i="1"/>
  <c r="L68" i="1"/>
  <c r="M68" i="1" s="1"/>
  <c r="I68" i="1"/>
  <c r="H68" i="1"/>
  <c r="F68" i="1"/>
  <c r="H64" i="1"/>
  <c r="F64" i="1"/>
  <c r="M63" i="1"/>
  <c r="I63" i="1"/>
  <c r="H63" i="1"/>
  <c r="F63" i="1"/>
  <c r="M62" i="1"/>
  <c r="I62" i="1"/>
  <c r="H62" i="1"/>
  <c r="F62" i="1"/>
  <c r="M61" i="1"/>
  <c r="I61" i="1"/>
  <c r="H61" i="1"/>
  <c r="F61" i="1"/>
  <c r="M60" i="1"/>
  <c r="I60" i="1"/>
  <c r="H60" i="1"/>
  <c r="F60" i="1"/>
  <c r="M59" i="1"/>
  <c r="I59" i="1"/>
  <c r="H59" i="1"/>
  <c r="F59" i="1"/>
  <c r="M58" i="1"/>
  <c r="I58" i="1"/>
  <c r="H58" i="1"/>
  <c r="F58" i="1"/>
  <c r="M57" i="1"/>
  <c r="I57" i="1"/>
  <c r="H57" i="1"/>
  <c r="F57" i="1"/>
  <c r="M56" i="1"/>
  <c r="I56" i="1"/>
  <c r="H56" i="1"/>
  <c r="F56" i="1"/>
  <c r="M55" i="1"/>
  <c r="I55" i="1"/>
  <c r="H55" i="1"/>
  <c r="F55" i="1"/>
  <c r="M54" i="1"/>
  <c r="I54" i="1"/>
  <c r="H54" i="1"/>
  <c r="F54" i="1"/>
  <c r="M53" i="1"/>
  <c r="I53" i="1"/>
  <c r="H53" i="1"/>
  <c r="F53" i="1"/>
  <c r="M49" i="1"/>
  <c r="I49" i="1"/>
  <c r="H49" i="1"/>
  <c r="F49" i="1"/>
  <c r="M48" i="1"/>
  <c r="I48" i="1"/>
  <c r="H48" i="1"/>
  <c r="F48" i="1"/>
  <c r="M47" i="1"/>
  <c r="I47" i="1"/>
  <c r="H47" i="1"/>
  <c r="F47" i="1"/>
  <c r="M46" i="1"/>
  <c r="I46" i="1"/>
  <c r="H46" i="1"/>
  <c r="F46" i="1"/>
  <c r="M45" i="1"/>
  <c r="I45" i="1"/>
  <c r="H45" i="1"/>
  <c r="F45" i="1"/>
  <c r="M44" i="1"/>
  <c r="I44" i="1"/>
  <c r="H44" i="1"/>
  <c r="F44" i="1"/>
  <c r="M43" i="1"/>
  <c r="I43" i="1"/>
  <c r="H43" i="1"/>
  <c r="F43" i="1"/>
  <c r="M42" i="1"/>
  <c r="I42" i="1"/>
  <c r="H42" i="1"/>
  <c r="F42" i="1"/>
  <c r="M41" i="1"/>
  <c r="I41" i="1"/>
  <c r="H41" i="1"/>
  <c r="F41" i="1"/>
  <c r="M40" i="1"/>
  <c r="I40" i="1"/>
  <c r="H40" i="1"/>
  <c r="F40" i="1"/>
  <c r="M39" i="1"/>
  <c r="I39" i="1"/>
  <c r="H39" i="1"/>
  <c r="F39" i="1"/>
  <c r="M38" i="1"/>
  <c r="I38" i="1"/>
  <c r="H38" i="1"/>
  <c r="F38" i="1"/>
  <c r="M37" i="1"/>
  <c r="I37" i="1"/>
  <c r="H37" i="1"/>
  <c r="F37" i="1"/>
  <c r="M36" i="1"/>
  <c r="I36" i="1"/>
  <c r="H36" i="1"/>
  <c r="F36" i="1"/>
  <c r="M35" i="1"/>
  <c r="I35" i="1"/>
  <c r="H35" i="1"/>
  <c r="F35" i="1"/>
  <c r="M34" i="1"/>
  <c r="I34" i="1"/>
  <c r="H34" i="1"/>
  <c r="F34" i="1"/>
  <c r="M33" i="1"/>
  <c r="I33" i="1"/>
  <c r="H33" i="1"/>
  <c r="F33" i="1"/>
  <c r="M32" i="1"/>
  <c r="I32" i="1"/>
  <c r="H32" i="1"/>
  <c r="F32" i="1"/>
  <c r="M31" i="1"/>
  <c r="I31" i="1"/>
  <c r="H31" i="1"/>
  <c r="F31" i="1"/>
  <c r="M30" i="1"/>
  <c r="I30" i="1"/>
  <c r="H30" i="1"/>
  <c r="F30" i="1"/>
  <c r="M29" i="1"/>
  <c r="I29" i="1"/>
  <c r="H29" i="1"/>
  <c r="F29" i="1"/>
  <c r="M28" i="1"/>
  <c r="I28" i="1"/>
  <c r="H28" i="1"/>
  <c r="F28" i="1"/>
  <c r="M27" i="1"/>
  <c r="I27" i="1"/>
  <c r="H27" i="1"/>
  <c r="F27" i="1"/>
  <c r="M26" i="1"/>
  <c r="I26" i="1"/>
  <c r="H26" i="1"/>
  <c r="F26" i="1"/>
  <c r="M25" i="1"/>
  <c r="I25" i="1"/>
  <c r="H25" i="1"/>
  <c r="F25" i="1"/>
  <c r="M24" i="1"/>
  <c r="I24" i="1"/>
  <c r="H24" i="1"/>
  <c r="F24" i="1"/>
  <c r="L23" i="1"/>
  <c r="M23" i="1" s="1"/>
  <c r="I23" i="1"/>
  <c r="H23" i="1"/>
  <c r="F23" i="1"/>
  <c r="M22" i="1"/>
  <c r="I22" i="1"/>
  <c r="H22" i="1"/>
  <c r="F22" i="1"/>
  <c r="M21" i="1"/>
  <c r="I21" i="1"/>
  <c r="H21" i="1"/>
  <c r="F21" i="1"/>
  <c r="M20" i="1"/>
  <c r="I20" i="1"/>
  <c r="H20" i="1"/>
  <c r="F20" i="1"/>
  <c r="M19" i="1"/>
  <c r="I19" i="1"/>
  <c r="H19" i="1"/>
  <c r="F19" i="1"/>
  <c r="L18" i="1"/>
  <c r="M18" i="1" s="1"/>
  <c r="I18" i="1"/>
  <c r="H18" i="1"/>
  <c r="F18" i="1"/>
  <c r="M17" i="1"/>
  <c r="I17" i="1"/>
  <c r="H17" i="1"/>
  <c r="F17" i="1"/>
  <c r="M16" i="1"/>
  <c r="I16" i="1"/>
  <c r="H16" i="1"/>
  <c r="F16" i="1"/>
  <c r="M15" i="1"/>
  <c r="I15" i="1"/>
  <c r="H15" i="1"/>
  <c r="F15" i="1"/>
  <c r="M14" i="1"/>
  <c r="I14" i="1"/>
  <c r="H14" i="1"/>
  <c r="F14" i="1"/>
  <c r="M13" i="1"/>
  <c r="I13" i="1"/>
  <c r="H13" i="1"/>
  <c r="F13" i="1"/>
  <c r="M12" i="1"/>
  <c r="I12" i="1"/>
  <c r="H12" i="1"/>
  <c r="F12" i="1"/>
  <c r="M11" i="1"/>
  <c r="I11" i="1"/>
  <c r="H11" i="1"/>
  <c r="F11" i="1"/>
  <c r="M10" i="1"/>
  <c r="I10" i="1"/>
  <c r="H10" i="1"/>
  <c r="F10" i="1"/>
  <c r="M9" i="1"/>
  <c r="I9" i="1"/>
  <c r="H9" i="1"/>
  <c r="F9" i="1"/>
  <c r="M8" i="1"/>
  <c r="I8" i="1"/>
  <c r="H8" i="1"/>
  <c r="F8" i="1"/>
</calcChain>
</file>

<file path=xl/sharedStrings.xml><?xml version="1.0" encoding="utf-8"?>
<sst xmlns="http://schemas.openxmlformats.org/spreadsheetml/2006/main" count="955" uniqueCount="340">
  <si>
    <t>RELACIÓN DE LOS MIEMBROS DE LAS FUERZAS ARMADAS, QUE SE LES SOLICITA SU RETIRO CON DISFRUTE DE PENSIÓN VOLUNTARIO, INHABILIDAD FÍSICA, CANCELACIÓN DE NOMBRAMIENTO Y DADO DE BAJA,  EN LA SESIÓN DEL PLENO CELEBRADO EN EL MES DE ENERO DEL AÑO 2024, CONFORME A LO ESTABLECIDO  EN LA LEY NO. 873 DEL 31/07/1978 Y LA NO.139-13 DEL 13 DE SEPTIEMBRE DEL AÑO 2013, LEY ORGÁNICA DE LAS FUERZAS ARMADAS.</t>
  </si>
  <si>
    <t>EJÉRCITO DE REPÚBLICA DOMINICANA</t>
  </si>
  <si>
    <t>SUMAS</t>
  </si>
  <si>
    <t>RESTA</t>
  </si>
  <si>
    <t>NO.</t>
  </si>
  <si>
    <t>FOTO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</si>
  <si>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</si>
  <si>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</si>
  <si>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</si>
  <si>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</si>
  <si>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</si>
  <si>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</si>
  <si>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</si>
  <si>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</si>
  <si>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</si>
  <si>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</si>
  <si>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NOTA</t>
  </si>
  <si>
    <t>CATEGORIA</t>
  </si>
  <si>
    <t>NO. RESOLUCION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</si>
  <si>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</si>
  <si>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</si>
  <si>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</si>
  <si>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</si>
  <si>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</si>
  <si>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</si>
  <si>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</si>
  <si>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</si>
  <si>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</si>
  <si>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</si>
  <si>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MOTIVO</t>
  </si>
  <si>
    <t xml:space="preserve"> CORONEL</t>
  </si>
  <si>
    <t xml:space="preserve">OBDULIO BIDO Y BIDO </t>
  </si>
  <si>
    <t>001-1202080-5</t>
  </si>
  <si>
    <t>MAS DE UN 50 %</t>
  </si>
  <si>
    <t>NO UTILIZABLE</t>
  </si>
  <si>
    <t>DR0050-2024</t>
  </si>
  <si>
    <t>padua</t>
  </si>
  <si>
    <t>E</t>
  </si>
  <si>
    <t>R</t>
  </si>
  <si>
    <t>INHABILIDAD FÍSICA</t>
  </si>
  <si>
    <t>*</t>
  </si>
  <si>
    <t>TENIENTE CORONEL</t>
  </si>
  <si>
    <t>BIENVENIDO  DIAZ VALDEZ</t>
  </si>
  <si>
    <t>001-1257319-1</t>
  </si>
  <si>
    <t>UTILIZABLE P/S. DE ARMAS</t>
  </si>
  <si>
    <t>DR0082-2024</t>
  </si>
  <si>
    <t>VOLUNTARIO</t>
  </si>
  <si>
    <t>TENIENTE CORONEL DOCTOR EN ODONTOLOGÍA</t>
  </si>
  <si>
    <t>CARMEN ANA FAMILIA MARTINEZ</t>
  </si>
  <si>
    <t>001-1170690-9</t>
  </si>
  <si>
    <t>DR0098-2024</t>
  </si>
  <si>
    <t>JENNIFER</t>
  </si>
  <si>
    <t>MAYOR</t>
  </si>
  <si>
    <t>ARABELLY DEL C. LEON PERDOMO</t>
  </si>
  <si>
    <t>031-0247833-0</t>
  </si>
  <si>
    <t>DR0032-2024</t>
  </si>
  <si>
    <t>LUIS ALFONSO ACOSTA VALDEZ</t>
  </si>
  <si>
    <t>001-1188969-7</t>
  </si>
  <si>
    <t>DR0083-2024</t>
  </si>
  <si>
    <t>CAPITÁN</t>
  </si>
  <si>
    <t>ALBERTO  FLORIAN PEÑA</t>
  </si>
  <si>
    <t>022-0023576-6</t>
  </si>
  <si>
    <t>DR0033-2024</t>
  </si>
  <si>
    <t>SANTA YSABEL MOJICA ESPEJO</t>
  </si>
  <si>
    <t>001-1165459-6</t>
  </si>
  <si>
    <t>DR0084-2024</t>
  </si>
  <si>
    <t>**</t>
  </si>
  <si>
    <t>CESARIO GUILLERMO NOVAS PEÑA</t>
  </si>
  <si>
    <t>022-0023580-8</t>
  </si>
  <si>
    <t>DR0085-2024</t>
  </si>
  <si>
    <t>***</t>
  </si>
  <si>
    <t>ANGEL JUSTINO MONTERO ENCARNACION</t>
  </si>
  <si>
    <t>073-0012553-6</t>
  </si>
  <si>
    <t>DR0108-2024</t>
  </si>
  <si>
    <t>DIOGENES FELIZ REYES</t>
  </si>
  <si>
    <t>001-1171252-7</t>
  </si>
  <si>
    <t>DR0051-2024</t>
  </si>
  <si>
    <t>HILARIO RAMÍREZ PÉREZ</t>
  </si>
  <si>
    <t>011-0025450-5</t>
  </si>
  <si>
    <t>DR0052-2024</t>
  </si>
  <si>
    <t>EX - CAPITÁN</t>
  </si>
  <si>
    <t>GERTRUDIS SERRANO REYES</t>
  </si>
  <si>
    <t>001-0568688-5</t>
  </si>
  <si>
    <t>FALTAS DEBIDAMENTE COMPROVADAS POR JUNTA DE INV.</t>
  </si>
  <si>
    <t>DR0001-2024</t>
  </si>
  <si>
    <t>CANCELACION DE NOMBRAMIENTO</t>
  </si>
  <si>
    <t>SANTOS PICHARDO GOMEZ</t>
  </si>
  <si>
    <t>056-0098990-8</t>
  </si>
  <si>
    <t>DR0002-2024</t>
  </si>
  <si>
    <t>RODOLFO  CONCEPCION AÑARCO</t>
  </si>
  <si>
    <t>138-0001156-4</t>
  </si>
  <si>
    <t>PRIMER TENIENTE</t>
  </si>
  <si>
    <t>RAFAEL D. SUAREZ LUCIANO</t>
  </si>
  <si>
    <t>001-1399744-9</t>
  </si>
  <si>
    <t>DR0034-2024</t>
  </si>
  <si>
    <t>ELVIS PEREZ FERNANDEZ</t>
  </si>
  <si>
    <t>018-0038103-8</t>
  </si>
  <si>
    <t>PRAXEDES FRANCISCO HERMON MADERA</t>
  </si>
  <si>
    <t>001-1167077-4</t>
  </si>
  <si>
    <t>DR0099-2024</t>
  </si>
  <si>
    <t>RUBIROSA  ACOSTA DE LEON</t>
  </si>
  <si>
    <t>001-1165671-6</t>
  </si>
  <si>
    <t>DR0086-2024</t>
  </si>
  <si>
    <t>OLGA JOSEFINA VERAS PEREZ</t>
  </si>
  <si>
    <t>001-1167300-0</t>
  </si>
  <si>
    <t>DR0087-2024</t>
  </si>
  <si>
    <t>ROGELIO MARTINEZ MOTA</t>
  </si>
  <si>
    <t>005-0032414-0</t>
  </si>
  <si>
    <t>DR0088-2024</t>
  </si>
  <si>
    <t>LUISA M. PERALTA PIÑA</t>
  </si>
  <si>
    <t>001-1495881-2</t>
  </si>
  <si>
    <t>DR0089-2024</t>
  </si>
  <si>
    <t>RAFAEL  CUEVAS PEREZ</t>
  </si>
  <si>
    <t>020-0011556-4</t>
  </si>
  <si>
    <t>DR0100-2024</t>
  </si>
  <si>
    <t xml:space="preserve">PRIMER TENIENTE </t>
  </si>
  <si>
    <t>ALFONSO SÁNCHEZ MERCEDES</t>
  </si>
  <si>
    <t>058-0023471-7</t>
  </si>
  <si>
    <t>DR0053-2024</t>
  </si>
  <si>
    <t>EUFEMIO SEVERINO FABIAN</t>
  </si>
  <si>
    <t>008-0021186-4</t>
  </si>
  <si>
    <t>DR0054-2024</t>
  </si>
  <si>
    <t>EX - PRIMER TENIENTE</t>
  </si>
  <si>
    <t>BERTILIO FLORENTINO VALENZUELA</t>
  </si>
  <si>
    <t>001-1508635-7</t>
  </si>
  <si>
    <t>DR0004-2024</t>
  </si>
  <si>
    <t>SEGUNDO TENIENTE</t>
  </si>
  <si>
    <t>JESÚS ENCARNACIÓN MONTERO</t>
  </si>
  <si>
    <t>075-0007561-4</t>
  </si>
  <si>
    <t>DR0055-2024</t>
  </si>
  <si>
    <t>HENRY ADALBERTO CORNIEL GARO</t>
  </si>
  <si>
    <t>018-0037262-3</t>
  </si>
  <si>
    <t>DR0126-2024</t>
  </si>
  <si>
    <t>BRITO</t>
  </si>
  <si>
    <t xml:space="preserve">EX - SEGUNDO TENIENTE </t>
  </si>
  <si>
    <t>KEYMI MATOS BATISTA</t>
  </si>
  <si>
    <t>018-0057345-1</t>
  </si>
  <si>
    <t>DR0006-2024</t>
  </si>
  <si>
    <t>perez</t>
  </si>
  <si>
    <t>FERNANDITO GOMEZ CASTILLO</t>
  </si>
  <si>
    <t>044-0014880-7</t>
  </si>
  <si>
    <t>DR0005-2024</t>
  </si>
  <si>
    <t>EDDY INOA RODRIGUEZ</t>
  </si>
  <si>
    <t>048-0066562-4</t>
  </si>
  <si>
    <t>DR0117-2024</t>
  </si>
  <si>
    <t>YURYS VILLA FLOR HERNANDEZ ENCARNACION</t>
  </si>
  <si>
    <t>023-0129678-2</t>
  </si>
  <si>
    <t>RENUNCIA ACEPTADA</t>
  </si>
  <si>
    <t>DR0043-2024</t>
  </si>
  <si>
    <t>SARGENTO MAYOR</t>
  </si>
  <si>
    <t>VICENTE GARCÍA</t>
  </si>
  <si>
    <t>016-0013629-3</t>
  </si>
  <si>
    <t>DR0056-2024</t>
  </si>
  <si>
    <t>EX - SARGENTO MAYOR</t>
  </si>
  <si>
    <t>JUAN J. ALVAREZ MOISES</t>
  </si>
  <si>
    <t>001-0474751-4</t>
  </si>
  <si>
    <t>DR0059-2024</t>
  </si>
  <si>
    <t>DADO DE BAJA</t>
  </si>
  <si>
    <t>HUGO A. FLORIAN CUEVAS</t>
  </si>
  <si>
    <t>022-0024016-2</t>
  </si>
  <si>
    <t>DR0060-2024</t>
  </si>
  <si>
    <t xml:space="preserve">MANUEL JOSE HERNANDEZ </t>
  </si>
  <si>
    <t>003-0083585-7</t>
  </si>
  <si>
    <t>EXPIRACION DE ALISTAMIENTO Y NO REALISTO</t>
  </si>
  <si>
    <t>DR0061-2024</t>
  </si>
  <si>
    <t>AYDELIS PION BENGOA</t>
  </si>
  <si>
    <t>026-0022135-8</t>
  </si>
  <si>
    <t>DR0062-2024</t>
  </si>
  <si>
    <t>SERGIO ANT. GONZALEZ UREÑA</t>
  </si>
  <si>
    <t>049-0052349-1</t>
  </si>
  <si>
    <t>DR0063-2024</t>
  </si>
  <si>
    <t>GUILLERMO DIAZ ARIAS</t>
  </si>
  <si>
    <t>001-1578280-7</t>
  </si>
  <si>
    <t>DR0064-2024</t>
  </si>
  <si>
    <t>SANTO M. SOSA DURAN</t>
  </si>
  <si>
    <t>047-0154283-1</t>
  </si>
  <si>
    <t>DR0065-2024</t>
  </si>
  <si>
    <t xml:space="preserve">SARGENTO  </t>
  </si>
  <si>
    <t>CASTULO SORIANO CARMONA</t>
  </si>
  <si>
    <t>001-1270706-2</t>
  </si>
  <si>
    <t>DR0057-2024</t>
  </si>
  <si>
    <t>EX - SARGENTO</t>
  </si>
  <si>
    <t>EULALIO MEDINA MARTE</t>
  </si>
  <si>
    <t>065-0024251-3</t>
  </si>
  <si>
    <t>DR0066-2024</t>
  </si>
  <si>
    <t>RASO</t>
  </si>
  <si>
    <t>SAMUEL LORENZO PÉREZ</t>
  </si>
  <si>
    <t>044-0025772-3</t>
  </si>
  <si>
    <t>DR0058-2024</t>
  </si>
  <si>
    <t>ARMADA DE REPÚBLICA DOMINICANA</t>
  </si>
  <si>
    <t>NO. RES.</t>
  </si>
  <si>
    <t>CAPITÁN DE CORBETA</t>
  </si>
  <si>
    <t>ARTEMIS EUTERPE POLO MOLINA</t>
  </si>
  <si>
    <t>001-1179875-7</t>
  </si>
  <si>
    <t>DR0112-2024</t>
  </si>
  <si>
    <t>brito</t>
  </si>
  <si>
    <t>CAPITÁN DE CORBETA LICENCIADO EN CONTABILIDAD</t>
  </si>
  <si>
    <t>DOMINGO CANARIO CASTILLO</t>
  </si>
  <si>
    <t>001-1180740-0</t>
  </si>
  <si>
    <t>DR0107-2024</t>
  </si>
  <si>
    <t>TENIENTE DE NAVÍO</t>
  </si>
  <si>
    <t>MARIA ALTAGRACIA CABRERA ARIAS</t>
  </si>
  <si>
    <t>001-1223120-4</t>
  </si>
  <si>
    <t>DR0121-2024</t>
  </si>
  <si>
    <t>PAULINA NOLASCO ALCALA</t>
  </si>
  <si>
    <t>001-1179453-3</t>
  </si>
  <si>
    <t>DR0037-2023</t>
  </si>
  <si>
    <t>TENIENTE DE FRAGATA</t>
  </si>
  <si>
    <t>VERQUITA MARGARITA GONZÁLEZ CORONA</t>
  </si>
  <si>
    <t>001-1178733-9</t>
  </si>
  <si>
    <t>MAS DE UN 50%</t>
  </si>
  <si>
    <t>NO UTILIZBLE</t>
  </si>
  <si>
    <t>DR0114-2024</t>
  </si>
  <si>
    <t>EX - TENIENTE DE FRAGATA</t>
  </si>
  <si>
    <t>BERNARDINO GERALDO GERALDO</t>
  </si>
  <si>
    <t>012-0074375-3</t>
  </si>
  <si>
    <t>TENIENTE DE CORBETA</t>
  </si>
  <si>
    <t>AMAURIS REYES NOYOLA</t>
  </si>
  <si>
    <t>065-0002429-1</t>
  </si>
  <si>
    <t>DR0113-2024</t>
  </si>
  <si>
    <t>ANDRES RAMIREZ PEREZ</t>
  </si>
  <si>
    <t>106-0005876-1</t>
  </si>
  <si>
    <t>DR0116-2024</t>
  </si>
  <si>
    <t>EX - TENIENTE DE CORBETA</t>
  </si>
  <si>
    <t>LEONSA QUEVEDO PEREZ</t>
  </si>
  <si>
    <t>093-0049324-5</t>
  </si>
  <si>
    <t>DR0007-2024</t>
  </si>
  <si>
    <t>SARGENTO MAYOR (CO)</t>
  </si>
  <si>
    <t>FELITO ENCARNACIÓN MEDINA</t>
  </si>
  <si>
    <t>012-0071600-7</t>
  </si>
  <si>
    <t>DR0115-2024</t>
  </si>
  <si>
    <t>EX - CABO</t>
  </si>
  <si>
    <t>FELIX MIGUEL VASQUEZ BRITO</t>
  </si>
  <si>
    <t>001-1147747-7</t>
  </si>
  <si>
    <t>DR0008-2024</t>
  </si>
  <si>
    <t>EX - ASIMILADO MILITAR</t>
  </si>
  <si>
    <t>RODRIGO MONTERO VILLEGAS</t>
  </si>
  <si>
    <t>026-0042969-6</t>
  </si>
  <si>
    <t>DR0120-2024</t>
  </si>
  <si>
    <t>FUERZA AÉREA DE REPÚBLICA DOMINICANA</t>
  </si>
  <si>
    <t>CORONEL MÉDICO</t>
  </si>
  <si>
    <t>NESTOR BENJAMIN BELTRÉ RIVAS</t>
  </si>
  <si>
    <t>001-1178361-9</t>
  </si>
  <si>
    <t>DR0090-2024</t>
  </si>
  <si>
    <t xml:space="preserve">JOSE ANIBAL HERNANDEZ VALDEZ </t>
  </si>
  <si>
    <t>001-1176715-8</t>
  </si>
  <si>
    <t>DR0122-2024</t>
  </si>
  <si>
    <t xml:space="preserve">GRABIEL MEDINA ALCANTARA </t>
  </si>
  <si>
    <t>001-1173326-7</t>
  </si>
  <si>
    <t>DR0123-2024</t>
  </si>
  <si>
    <t xml:space="preserve">DANY JIMENEZ ISABEL </t>
  </si>
  <si>
    <t>001-1177007-9</t>
  </si>
  <si>
    <t>DR0106-2024</t>
  </si>
  <si>
    <t xml:space="preserve">DENINSON FACIORIS  MATOS MENDEZ </t>
  </si>
  <si>
    <t>001-1174033-8</t>
  </si>
  <si>
    <t>DR0124-2024</t>
  </si>
  <si>
    <t xml:space="preserve">MAYOR  </t>
  </si>
  <si>
    <t xml:space="preserve">JUAN SILVESTRE DE JESÚS LEYBA </t>
  </si>
  <si>
    <t>001-1177692-8</t>
  </si>
  <si>
    <t>DR0094-2024</t>
  </si>
  <si>
    <t>AGUSTIN DE LOS ÁNGELES MARTE</t>
  </si>
  <si>
    <t>001-1176218-3</t>
  </si>
  <si>
    <t>DR0091-2024</t>
  </si>
  <si>
    <t>EX - MAYOR</t>
  </si>
  <si>
    <t xml:space="preserve">MARBINA MARGARITA FELIZ RIVERA </t>
  </si>
  <si>
    <t>090-0012738-2</t>
  </si>
  <si>
    <t>DR0042-2024</t>
  </si>
  <si>
    <t xml:space="preserve">JUAN  CONTRERAS ZARZUELA </t>
  </si>
  <si>
    <t>001-1180855-6</t>
  </si>
  <si>
    <t>DR0125-2024</t>
  </si>
  <si>
    <t>JUANA M  MEJIA SANTOS</t>
  </si>
  <si>
    <t>001-1175183-0</t>
  </si>
  <si>
    <t>DR0109-2024</t>
  </si>
  <si>
    <t>PADUA</t>
  </si>
  <si>
    <t xml:space="preserve">ANA LUISA  HIDALGO MEJIA </t>
  </si>
  <si>
    <t>001-1176535-0</t>
  </si>
  <si>
    <t>DR0039-2024</t>
  </si>
  <si>
    <t xml:space="preserve">ANGEL  MONTES DE OCA RAMIREZ </t>
  </si>
  <si>
    <t>001-1176718-2</t>
  </si>
  <si>
    <t>DR0104-2024</t>
  </si>
  <si>
    <t>HECTOR MARTINEZ VARGAS</t>
  </si>
  <si>
    <t>044-0019760-6</t>
  </si>
  <si>
    <t>DR0127-2024</t>
  </si>
  <si>
    <t>FRANCIA DEL CARMEN BAEZ TINEO</t>
  </si>
  <si>
    <t>001-1176634-1</t>
  </si>
  <si>
    <t>DR0041-2024</t>
  </si>
  <si>
    <t xml:space="preserve">CARLOS CESAR SANTOS FELIZ </t>
  </si>
  <si>
    <t>001-0037996-5</t>
  </si>
  <si>
    <t>DR0040-2024</t>
  </si>
  <si>
    <t xml:space="preserve">DEIDANIA R. GALAN CRUZ </t>
  </si>
  <si>
    <t>001-1282956-9</t>
  </si>
  <si>
    <t>DR0038-2024</t>
  </si>
  <si>
    <t xml:space="preserve">ANA GERMANIA DE JESUS HENRIQUEZ ESTRELLA </t>
  </si>
  <si>
    <t>001-1141223-5</t>
  </si>
  <si>
    <t>DR0044-2024</t>
  </si>
  <si>
    <t xml:space="preserve">GERMANIA ALT.  FERNANDEZ BENJAMIN </t>
  </si>
  <si>
    <t>023-0023441-2</t>
  </si>
  <si>
    <t>DR0118-2024</t>
  </si>
  <si>
    <t>PEREZ</t>
  </si>
  <si>
    <t>****</t>
  </si>
  <si>
    <t>ASIMILADA MILITAR</t>
  </si>
  <si>
    <t xml:space="preserve">MARIA DE LA CRUZ  SUAREZ HIDALGO </t>
  </si>
  <si>
    <t>001-0853290-4</t>
  </si>
  <si>
    <t>UTILIZABLE P/S. QUE NO SEA DE ARMAS</t>
  </si>
  <si>
    <t>DR0119-2024</t>
  </si>
  <si>
    <t>ASIMILADO MILITAR</t>
  </si>
  <si>
    <t xml:space="preserve">RADHAMES GOMEZ URBAEZ </t>
  </si>
  <si>
    <t>223-0013563-3</t>
  </si>
  <si>
    <t>DR0110-2024</t>
  </si>
  <si>
    <t>ALTAGRACIA DEL C. FERNANDEZ DE HILARIO</t>
  </si>
  <si>
    <t>001-0633962-5</t>
  </si>
  <si>
    <t>DR0092-2024</t>
  </si>
  <si>
    <t>ESTHER M. PAULA DE MATEO</t>
  </si>
  <si>
    <t>022-0003358-3</t>
  </si>
  <si>
    <t>DR0093-2024</t>
  </si>
  <si>
    <t xml:space="preserve">ADRIANA MEDINA ROSARIO DE BUON </t>
  </si>
  <si>
    <t>001-1343548-1</t>
  </si>
  <si>
    <t>DR0045-2024</t>
  </si>
  <si>
    <t xml:space="preserve">BRUNILDA ALT. PEGUERO ZAPATA </t>
  </si>
  <si>
    <t>001-0633635-7</t>
  </si>
  <si>
    <t>DR0046-2024</t>
  </si>
  <si>
    <t>MINISTERIO DE DEFENSA</t>
  </si>
  <si>
    <t>TIEMPO RECONOCIDO</t>
  </si>
  <si>
    <t>CARLOS  A. VALLEJO  ALCANTARA</t>
  </si>
  <si>
    <t>001-1311130-6</t>
  </si>
  <si>
    <t>PARRAFO IV, ART. 155, LEY 139-13</t>
  </si>
  <si>
    <t>JUANA SOTO UREÑA</t>
  </si>
  <si>
    <t>001-0583711-6</t>
  </si>
  <si>
    <t>DR0096-2024</t>
  </si>
  <si>
    <t>MILEDYS MARMOLEJOS  DE CARVAJAL</t>
  </si>
  <si>
    <t>001-0149154-6</t>
  </si>
  <si>
    <t>DR0095-2024</t>
  </si>
  <si>
    <t>HARVIDH L. ARIAS SILVERIO</t>
  </si>
  <si>
    <t>001-1320906-8</t>
  </si>
  <si>
    <t>DR0009-2023</t>
  </si>
  <si>
    <t>JULIO CÉSAR A. HERNÁNDEZ OLIVERO</t>
  </si>
  <si>
    <t>Mayor General, ERD.</t>
  </si>
  <si>
    <t>Presidente de la Junta de Retiro y Fondo de Pensiones de las Fuerzas Armadas.</t>
  </si>
  <si>
    <t>HO/RP</t>
  </si>
  <si>
    <t>BT/Santiago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</si>
</sst>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D$&quot;#,##0.00"/>
    <numFmt numFmtId="165" formatCode="[$-1C0A]d&quot; de &quot;mmmm&quot; de &quot;yyyy;@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hadow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6" fillId="3" borderId="0" xfId="0" applyFont="1" applyFill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2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165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left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2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164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165" fontId="7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7" fillId="7" borderId="0" xfId="1" applyFont="1" applyFill="1" applyAlignment="1">
      <alignment horizontal="center" vertical="center" wrapText="1"/>
    </xf>
    <xf numFmtId="0" fontId="6" fillId="7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164" fontId="7" fillId="7" borderId="0" xfId="0" applyNumberFormat="1" applyFont="1" applyFill="1" applyAlignment="1">
      <alignment horizontal="center" vertical="center" wrapText="1"/>
    </xf>
    <xf numFmtId="10" fontId="7" fillId="7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 applyProtection="1">
      <alignment horizontal="left" vertical="center"/>
      <protection locked="0"/>
    </xf>
    <xf numFmtId="0" fontId="7" fillId="0" borderId="0" xfId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0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1069731</xdr:colOff>
      <xdr:row>1</xdr:row>
      <xdr:rowOff>29308</xdr:rowOff>
    </xdr:from>
    <xdr:to>
      <xdr:col>9</xdr:col>
      <xdr:colOff>820615</xdr:colOff>
      <xdr:row>1</xdr:row>
      <xdr:rowOff>1317918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35DE59-9CD5-4FEF-848E-7070690DC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190500"/>
          <a:ext cx="1802423" cy="1288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09"/>
  <sheetViews>
    <sheetView tabSelected="1" view="pageBreakPreview" zoomScale="65" zoomScaleNormal="60" zoomScaleSheetLayoutView="65" zoomScalePageLayoutView="60" workbookViewId="0">
      <selection activeCell="A2" sqref="A2:AM2"/>
    </sheetView>
  </sheetViews>
  <sheetFormatPr baseColWidth="10" defaultRowHeight="15" x14ac:dyDescent="0.25"/>
  <cols>
    <col min="1" max="1" width="4.5703125" bestFit="1" customWidth="1"/>
    <col min="2" max="2" width="19.5703125" hidden="1" customWidth="1"/>
    <col min="3" max="4" width="30.7109375" customWidth="1"/>
    <col min="5" max="5" width="19.140625" hidden="1" customWidth="1"/>
    <col min="6" max="6" width="25.5703125" hidden="1" customWidth="1"/>
    <col min="7" max="7" width="10.7109375" hidden="1" customWidth="1"/>
    <col min="8" max="9" width="16.7109375" hidden="1" customWidth="1"/>
    <col min="10" max="11" width="15.7109375" customWidth="1"/>
    <col min="12" max="12" width="20.42578125" hidden="1" customWidth="1"/>
    <col min="13" max="13" width="21.140625" hidden="1" customWidth="1"/>
    <col min="14" max="14" width="25" hidden="1" customWidth="1"/>
    <col min="15" max="15" width="27.7109375" hidden="1" customWidth="1"/>
    <col min="16" max="16" width="18.140625" hidden="1" customWidth="1"/>
    <col min="17" max="18" width="14.42578125" hidden="1" customWidth="1"/>
    <col min="19" max="19" width="18.7109375" hidden="1" customWidth="1"/>
    <col min="20" max="20" width="21.5703125" hidden="1" customWidth="1"/>
    <col min="21" max="21" width="13" hidden="1" customWidth="1"/>
    <col min="22" max="22" width="14.42578125" hidden="1" customWidth="1"/>
    <col min="23" max="23" width="11.42578125" hidden="1" customWidth="1"/>
    <col min="24" max="24" width="14" hidden="1" customWidth="1"/>
    <col min="25" max="25" width="14.42578125" hidden="1" customWidth="1"/>
    <col min="26" max="26" width="10.28515625" hidden="1" customWidth="1"/>
    <col min="27" max="27" width="4.28515625" hidden="1" customWidth="1"/>
    <col min="28" max="28" width="19.28515625" hidden="1" customWidth="1"/>
    <col min="29" max="29" width="22.42578125" hidden="1" customWidth="1"/>
    <col min="30" max="30" width="26.7109375" hidden="1" customWidth="1"/>
    <col min="31" max="31" width="18.42578125" hidden="1" customWidth="1"/>
    <col min="32" max="32" width="16" hidden="1" customWidth="1"/>
    <col min="33" max="33" width="11.42578125" hidden="1" customWidth="1"/>
    <col min="34" max="34" width="19.7109375" hidden="1" customWidth="1"/>
    <col min="35" max="36" width="11.42578125" hidden="1" customWidth="1"/>
    <col min="37" max="37" width="11.5703125" hidden="1" customWidth="1"/>
    <col min="38" max="38" width="11.42578125" hidden="1" customWidth="1"/>
    <col min="39" max="39" width="30.7109375" customWidth="1"/>
    <col min="40" max="43" width="11.42578125" customWidth="1"/>
    <col min="44" max="44" width="20.7109375" customWidth="1"/>
  </cols>
  <sheetData>
    <row r="1" spans="1:44" s="1" customFormat="1" ht="12.75" x14ac:dyDescent="0.2"/>
    <row r="2" spans="1:44" s="1" customFormat="1" ht="109.5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</row>
    <row r="3" spans="1:44" s="1" customFormat="1" ht="13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AR3" s="2"/>
    </row>
    <row r="4" spans="1:44" s="3" customFormat="1" ht="83.25" customHeight="1" thickBot="1" x14ac:dyDescent="0.25">
      <c r="A4" s="62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4"/>
    </row>
    <row r="5" spans="1:44" s="1" customFormat="1" ht="12.75" x14ac:dyDescent="0.2"/>
    <row r="6" spans="1:44" s="1" customFormat="1" ht="12.75" x14ac:dyDescent="0.2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 t="s">
        <v>2</v>
      </c>
      <c r="AG6" s="65"/>
      <c r="AH6" s="65"/>
      <c r="AI6" s="65"/>
      <c r="AJ6" s="65" t="s">
        <v>3</v>
      </c>
      <c r="AK6" s="65"/>
      <c r="AL6" s="65"/>
      <c r="AM6" s="65"/>
      <c r="AN6" s="4"/>
      <c r="AO6" s="4"/>
      <c r="AP6" s="4"/>
      <c r="AQ6" s="4"/>
    </row>
    <row r="7" spans="1:44" s="17" customFormat="1" ht="25.5" x14ac:dyDescent="0.2">
      <c r="A7" s="5" t="s">
        <v>4</v>
      </c>
      <c r="B7" s="5" t="s">
        <v>5</v>
      </c>
      <c r="C7" s="6" t="s">
        <v>6</v>
      </c>
      <c r="D7" s="6" t="s">
        <v>7</v>
      </c>
      <c r="E7" s="66" t="s">
        <v>8</v>
      </c>
      <c r="F7" s="67" t="s">
        <v>9</v>
      </c>
      <c r="G7" s="7" t="s">
        <v>10</v>
      </c>
      <c r="H7" s="6" t="s">
        <v>11</v>
      </c>
      <c r="I7" s="8" t="s">
        <v>12</v>
      </c>
      <c r="J7" s="66" t="s">
        <v>13</v>
      </c>
      <c r="K7" s="67"/>
      <c r="L7" s="9" t="s">
        <v>14</v>
      </c>
      <c r="M7" s="10" t="s">
        <v>15</v>
      </c>
      <c r="N7" s="10" t="s">
        <v>16</v>
      </c>
      <c r="O7" s="10" t="s">
        <v>17</v>
      </c>
      <c r="P7" s="10" t="s">
        <v>18</v>
      </c>
      <c r="Q7" s="11" t="s">
        <v>19</v>
      </c>
      <c r="R7" s="11" t="s">
        <v>20</v>
      </c>
      <c r="S7" s="12" t="s">
        <v>21</v>
      </c>
      <c r="T7" s="6" t="s">
        <v>13</v>
      </c>
      <c r="U7" s="11" t="s">
        <v>19</v>
      </c>
      <c r="V7" s="11" t="s">
        <v>20</v>
      </c>
      <c r="W7" s="11" t="s">
        <v>19</v>
      </c>
      <c r="X7" s="11" t="s">
        <v>20</v>
      </c>
      <c r="Y7" s="1"/>
      <c r="Z7" s="1"/>
      <c r="AA7" s="13"/>
      <c r="AB7" s="14" t="s">
        <v>22</v>
      </c>
      <c r="AC7" s="14" t="s">
        <v>23</v>
      </c>
      <c r="AD7" s="14" t="s">
        <v>24</v>
      </c>
      <c r="AE7" s="15"/>
      <c r="AF7" s="16" t="s">
        <v>25</v>
      </c>
      <c r="AG7" s="16" t="s">
        <v>26</v>
      </c>
      <c r="AH7" s="16" t="s">
        <v>27</v>
      </c>
      <c r="AI7" s="15"/>
      <c r="AJ7" s="16" t="s">
        <v>25</v>
      </c>
      <c r="AK7" s="16" t="s">
        <v>26</v>
      </c>
      <c r="AL7" s="16" t="s">
        <v>28</v>
      </c>
      <c r="AM7" s="6" t="s">
        <v>29</v>
      </c>
    </row>
    <row r="8" spans="1:44" s="15" customFormat="1" ht="45" customHeight="1" x14ac:dyDescent="0.2">
      <c r="A8" s="18">
        <v>1</v>
      </c>
      <c r="B8" s="18"/>
      <c r="C8" s="19" t="s">
        <v>30</v>
      </c>
      <c r="D8" s="20" t="s">
        <v>31</v>
      </c>
      <c r="E8" s="21" t="s">
        <v>32</v>
      </c>
      <c r="F8" s="18" t="str">
        <f>DATEDIF(Q8,R8,"y") + DATEDIF(U8,V8,"y") + DATEDIF(W8,X8,"y") + SUM(AF8) &amp; " años " &amp; DATEDIF(Q8,R8,"ym") + DATEDIF(U8,V8,"ym") + DATEDIF(W8,X8,"ym") + SUM(AG8) - SUM(AK8) &amp; " meses " &amp; DATEDIF(Q8,R8,"md") + DATEDIF(U8,V8,"md") + DATEDIF(W8,X8,"md") - SUM(AL8) &amp; " días"</f>
        <v>37 años 9 meses 2 días</v>
      </c>
      <c r="G8" s="22">
        <v>1</v>
      </c>
      <c r="H8" s="18" t="str">
        <f>DATEDIF(S8,R8,"y") &amp; " años " &amp; DATEDIF(S8,R8,"ym") &amp; " meses " &amp; DATEDIF(S8,R8,"md") &amp; " días"</f>
        <v>55 años 4 meses 18 días</v>
      </c>
      <c r="I8" s="18" t="str">
        <f>DATEDIF(T8,R8,"y") &amp; " años " &amp; DATEDIF(T8,R8,"ym") &amp; " meses " &amp; DATEDIF(T8,R8,"md") &amp; " días"</f>
        <v>4 años 10 meses 2 días</v>
      </c>
      <c r="J8" s="60"/>
      <c r="K8" s="61"/>
      <c r="L8" s="23">
        <v>38187.53</v>
      </c>
      <c r="M8" s="23">
        <f>L8*G8</f>
        <v>38187.53</v>
      </c>
      <c r="N8" s="24" t="s">
        <v>33</v>
      </c>
      <c r="O8" s="24" t="s">
        <v>34</v>
      </c>
      <c r="P8" s="23" t="s">
        <v>35</v>
      </c>
      <c r="Q8" s="25">
        <v>31503</v>
      </c>
      <c r="R8" s="25">
        <v>45294</v>
      </c>
      <c r="S8" s="25">
        <v>25066</v>
      </c>
      <c r="T8" s="25">
        <v>43525</v>
      </c>
      <c r="U8" s="25"/>
      <c r="V8" s="25"/>
      <c r="W8" s="25"/>
      <c r="X8" s="25"/>
      <c r="Y8" s="1"/>
      <c r="Z8" s="1"/>
      <c r="AA8" s="26"/>
      <c r="AB8" s="27" t="s">
        <v>36</v>
      </c>
      <c r="AC8" s="28" t="s">
        <v>37</v>
      </c>
      <c r="AD8" s="29" t="s">
        <v>38</v>
      </c>
      <c r="AF8" s="27"/>
      <c r="AG8" s="27"/>
      <c r="AH8" s="27"/>
      <c r="AJ8" s="27"/>
      <c r="AK8" s="27"/>
      <c r="AL8" s="27"/>
      <c r="AM8" s="18" t="s">
        <v>39</v>
      </c>
    </row>
    <row r="9" spans="1:44" s="15" customFormat="1" ht="45" customHeight="1" x14ac:dyDescent="0.2">
      <c r="A9" s="18">
        <v>2</v>
      </c>
      <c r="B9" s="18" t="s">
        <v>40</v>
      </c>
      <c r="C9" s="19" t="s">
        <v>41</v>
      </c>
      <c r="D9" s="20" t="s">
        <v>42</v>
      </c>
      <c r="E9" s="21" t="s">
        <v>43</v>
      </c>
      <c r="F9" s="18" t="str">
        <f t="shared" ref="F9" si="0">DATEDIF(Q9,R9,"y") + DATEDIF(U9,V9,"y") + DATEDIF(W9,X9,"y") + SUM(AF9) &amp; " años " &amp; DATEDIF(Q9,R9,"ym") + DATEDIF(U9,V9,"ym") + DATEDIF(W9,X9,"ym") + SUM(AG9) - SUM(AK9) &amp; " meses " &amp; DATEDIF(Q9,R9,"md") + DATEDIF(U9,V9,"md") + DATEDIF(W9,X9,"md") - SUM(AL9) &amp; " días"</f>
        <v>39 años 4 meses 29 días</v>
      </c>
      <c r="G9" s="22">
        <v>1</v>
      </c>
      <c r="H9" s="18" t="str">
        <f t="shared" ref="H9" si="1">DATEDIF(S9,R9,"y") &amp; " años " &amp; DATEDIF(S9,R9,"ym") &amp; " meses " &amp; DATEDIF(S9,R9,"md") &amp; " días"</f>
        <v>60 años 0 meses 19 días</v>
      </c>
      <c r="I9" s="18" t="str">
        <f t="shared" ref="I9" si="2">DATEDIF(T9,R9,"y") &amp; " años " &amp; DATEDIF(T9,R9,"ym") &amp; " meses " &amp; DATEDIF(T9,R9,"md") &amp; " días"</f>
        <v>5 años 10 meses 7 días</v>
      </c>
      <c r="J9" s="60"/>
      <c r="K9" s="61"/>
      <c r="L9" s="23">
        <v>38187.54</v>
      </c>
      <c r="M9" s="23">
        <f t="shared" ref="M9:M29" si="3">L9*G9</f>
        <v>38187.54</v>
      </c>
      <c r="N9" s="24"/>
      <c r="O9" s="24" t="s">
        <v>44</v>
      </c>
      <c r="P9" s="23" t="s">
        <v>45</v>
      </c>
      <c r="Q9" s="25">
        <v>32356</v>
      </c>
      <c r="R9" s="25">
        <v>45294</v>
      </c>
      <c r="S9" s="25">
        <v>23360</v>
      </c>
      <c r="T9" s="25">
        <v>43158</v>
      </c>
      <c r="U9" s="25">
        <v>30376</v>
      </c>
      <c r="V9" s="25">
        <v>31836</v>
      </c>
      <c r="W9" s="25"/>
      <c r="X9" s="25"/>
      <c r="Y9" s="1"/>
      <c r="Z9" s="1"/>
      <c r="AA9" s="26"/>
      <c r="AB9" s="27" t="s">
        <v>36</v>
      </c>
      <c r="AC9" s="28" t="s">
        <v>37</v>
      </c>
      <c r="AD9" s="29" t="s">
        <v>38</v>
      </c>
      <c r="AF9" s="27">
        <v>1</v>
      </c>
      <c r="AG9" s="27"/>
      <c r="AH9" s="27"/>
      <c r="AJ9" s="27"/>
      <c r="AK9" s="27">
        <v>12</v>
      </c>
      <c r="AL9" s="27"/>
      <c r="AM9" s="18" t="s">
        <v>46</v>
      </c>
    </row>
    <row r="10" spans="1:44" s="15" customFormat="1" ht="45" customHeight="1" x14ac:dyDescent="0.2">
      <c r="A10" s="18">
        <v>3</v>
      </c>
      <c r="B10" s="18"/>
      <c r="C10" s="19" t="s">
        <v>47</v>
      </c>
      <c r="D10" s="20" t="s">
        <v>48</v>
      </c>
      <c r="E10" s="21" t="s">
        <v>49</v>
      </c>
      <c r="F10" s="18" t="str">
        <f>DATEDIF(Q10,R10,"y") + DATEDIF(U10,V10,"y") + DATEDIF(W10,X10,"y") + SUM(AF10) &amp; " años " &amp; DATEDIF(Q10,R10,"ym") + DATEDIF(U10,V10,"ym") + DATEDIF(W10,X10,"ym") + SUM(AG10) - SUM(AK10) &amp; " meses " &amp; DATEDIF(Q10,R10,"md") + DATEDIF(U10,V10,"md") + DATEDIF(W10,X10,"md") - SUM(AL10) &amp; " días"</f>
        <v>33 años 9 meses 2 días</v>
      </c>
      <c r="G10" s="22">
        <v>0.97</v>
      </c>
      <c r="H10" s="18" t="str">
        <f>DATEDIF(S10,R10,"y") &amp; " años " &amp; DATEDIF(S10,R10,"ym") &amp; " meses " &amp; DATEDIF(S10,R10,"md") &amp; " días"</f>
        <v>55 años 3 meses 4 días</v>
      </c>
      <c r="I10" s="18" t="str">
        <f>DATEDIF(T10,R10,"y") &amp; " años " &amp; DATEDIF(T10,R10,"ym") &amp; " meses " &amp; DATEDIF(T10,R10,"md") &amp; " días"</f>
        <v>7 años 10 meses 2 días</v>
      </c>
      <c r="J10" s="60"/>
      <c r="K10" s="61"/>
      <c r="L10" s="23">
        <v>70000</v>
      </c>
      <c r="M10" s="23">
        <f t="shared" si="3"/>
        <v>67900</v>
      </c>
      <c r="N10" s="24"/>
      <c r="O10" s="24" t="s">
        <v>44</v>
      </c>
      <c r="P10" s="23" t="s">
        <v>50</v>
      </c>
      <c r="Q10" s="25">
        <v>32964</v>
      </c>
      <c r="R10" s="25">
        <v>45294</v>
      </c>
      <c r="S10" s="25">
        <v>25111</v>
      </c>
      <c r="T10" s="25">
        <v>42430</v>
      </c>
      <c r="U10" s="25"/>
      <c r="V10" s="25"/>
      <c r="W10" s="25"/>
      <c r="X10" s="25"/>
      <c r="Y10" s="1"/>
      <c r="Z10" s="1"/>
      <c r="AA10" s="26"/>
      <c r="AB10" s="27" t="s">
        <v>51</v>
      </c>
      <c r="AC10" s="28" t="s">
        <v>37</v>
      </c>
      <c r="AD10" s="29" t="s">
        <v>38</v>
      </c>
      <c r="AF10" s="27"/>
      <c r="AG10" s="27"/>
      <c r="AH10" s="27"/>
      <c r="AJ10" s="27"/>
      <c r="AK10" s="27"/>
      <c r="AL10" s="27"/>
      <c r="AM10" s="18" t="s">
        <v>46</v>
      </c>
    </row>
    <row r="11" spans="1:44" s="15" customFormat="1" ht="45" customHeight="1" x14ac:dyDescent="0.2">
      <c r="A11" s="18">
        <v>4</v>
      </c>
      <c r="B11" s="18"/>
      <c r="C11" s="19" t="s">
        <v>52</v>
      </c>
      <c r="D11" s="20" t="s">
        <v>53</v>
      </c>
      <c r="E11" s="21" t="s">
        <v>54</v>
      </c>
      <c r="F11" s="18" t="str">
        <f>DATEDIF(Q11,R11,"y") + DATEDIF(U11,V11,"y") + DATEDIF(W11,X11,"y") + SUM(AF11) &amp; " años " &amp; DATEDIF(Q11,R11,"ym") + DATEDIF(U11,V11,"ym") + DATEDIF(W11,X11,"ym") + SUM(AG11) - SUM(AK11) &amp; " meses " &amp; DATEDIF(Q11,R11,"md") + DATEDIF(U11,V11,"md") + DATEDIF(W11,X11,"md") - SUM(AL11) &amp; " días"</f>
        <v>22 años 1 meses 19 días</v>
      </c>
      <c r="G11" s="22">
        <v>0.65</v>
      </c>
      <c r="H11" s="18" t="str">
        <f>DATEDIF(S11,R11,"y") &amp; " años " &amp; DATEDIF(S11,R11,"ym") &amp; " meses " &amp; DATEDIF(S11,R11,"md") &amp; " días"</f>
        <v>56 años 3 meses 5 días</v>
      </c>
      <c r="I11" s="18" t="str">
        <f>DATEDIF(T11,R11,"y") &amp; " años " &amp; DATEDIF(T11,R11,"ym") &amp; " meses " &amp; DATEDIF(T11,R11,"md") &amp; " días"</f>
        <v>3 años 10 meses 7 días</v>
      </c>
      <c r="J11" s="60"/>
      <c r="K11" s="61"/>
      <c r="L11" s="23">
        <v>29343.32</v>
      </c>
      <c r="M11" s="23">
        <f t="shared" si="3"/>
        <v>19073.157999999999</v>
      </c>
      <c r="N11" s="24"/>
      <c r="O11" s="24" t="s">
        <v>44</v>
      </c>
      <c r="P11" s="23" t="s">
        <v>55</v>
      </c>
      <c r="Q11" s="25">
        <v>37210</v>
      </c>
      <c r="R11" s="25">
        <v>45294</v>
      </c>
      <c r="S11" s="25">
        <v>24744</v>
      </c>
      <c r="T11" s="25">
        <v>43888</v>
      </c>
      <c r="U11" s="25"/>
      <c r="V11" s="25"/>
      <c r="W11" s="25"/>
      <c r="X11" s="25"/>
      <c r="Y11" s="1"/>
      <c r="Z11" s="1"/>
      <c r="AA11" s="26"/>
      <c r="AB11" s="27" t="s">
        <v>36</v>
      </c>
      <c r="AC11" s="28" t="s">
        <v>37</v>
      </c>
      <c r="AD11" s="29" t="s">
        <v>38</v>
      </c>
      <c r="AF11" s="27"/>
      <c r="AG11" s="27"/>
      <c r="AH11" s="27"/>
      <c r="AJ11" s="27"/>
      <c r="AK11" s="27"/>
      <c r="AL11" s="27"/>
      <c r="AM11" s="18" t="s">
        <v>46</v>
      </c>
    </row>
    <row r="12" spans="1:44" s="15" customFormat="1" ht="45" customHeight="1" x14ac:dyDescent="0.2">
      <c r="A12" s="18">
        <v>5</v>
      </c>
      <c r="B12" s="18" t="s">
        <v>40</v>
      </c>
      <c r="C12" s="19" t="s">
        <v>52</v>
      </c>
      <c r="D12" s="20" t="s">
        <v>56</v>
      </c>
      <c r="E12" s="21" t="s">
        <v>57</v>
      </c>
      <c r="F12" s="18" t="str">
        <f>DATEDIF(Q12,R12,"y") + DATEDIF(U12,V12,"y") + DATEDIF(W12,X12,"y") + SUM(AF12) &amp; " años " &amp; DATEDIF(Q12,R12,"ym") + DATEDIF(U12,V12,"ym") + DATEDIF(W12,X12,"ym") + SUM(AG12) - SUM(AK12) &amp; " meses " &amp; DATEDIF(Q12,R12,"md") + DATEDIF(U12,V12,"md") + DATEDIF(W12,X12,"md") - SUM(AL12) &amp; " días"</f>
        <v>34 años 10 meses 13 días</v>
      </c>
      <c r="G12" s="22">
        <v>1</v>
      </c>
      <c r="H12" s="18" t="str">
        <f>DATEDIF(S12,R12,"y") &amp; " años " &amp; DATEDIF(S12,R12,"ym") &amp; " meses " &amp; DATEDIF(S12,R12,"md") &amp; " días"</f>
        <v>58 años 1 meses 24 días</v>
      </c>
      <c r="I12" s="18" t="str">
        <f>DATEDIF(T12,R12,"y") &amp; " años " &amp; DATEDIF(T12,R12,"ym") &amp; " meses " &amp; DATEDIF(T12,R12,"md") &amp; " días"</f>
        <v>7 años 10 meses 2 días</v>
      </c>
      <c r="J12" s="60"/>
      <c r="K12" s="61"/>
      <c r="L12" s="23">
        <v>33637.53</v>
      </c>
      <c r="M12" s="23">
        <f t="shared" si="3"/>
        <v>33637.53</v>
      </c>
      <c r="N12" s="24"/>
      <c r="O12" s="24" t="s">
        <v>44</v>
      </c>
      <c r="P12" s="23" t="s">
        <v>58</v>
      </c>
      <c r="Q12" s="25">
        <v>36800</v>
      </c>
      <c r="R12" s="25">
        <v>45294</v>
      </c>
      <c r="S12" s="25">
        <v>24056</v>
      </c>
      <c r="T12" s="25">
        <v>42430</v>
      </c>
      <c r="U12" s="25">
        <v>31079</v>
      </c>
      <c r="V12" s="25">
        <v>35320</v>
      </c>
      <c r="W12" s="25"/>
      <c r="X12" s="25"/>
      <c r="Y12" s="1"/>
      <c r="Z12" s="1"/>
      <c r="AA12" s="26"/>
      <c r="AB12" s="27" t="s">
        <v>36</v>
      </c>
      <c r="AC12" s="28" t="s">
        <v>37</v>
      </c>
      <c r="AD12" s="29" t="s">
        <v>38</v>
      </c>
      <c r="AF12" s="27"/>
      <c r="AG12" s="27"/>
      <c r="AH12" s="27"/>
      <c r="AJ12" s="27"/>
      <c r="AK12" s="27"/>
      <c r="AL12" s="27"/>
      <c r="AM12" s="18" t="s">
        <v>46</v>
      </c>
    </row>
    <row r="13" spans="1:44" s="15" customFormat="1" ht="45" customHeight="1" x14ac:dyDescent="0.2">
      <c r="A13" s="18">
        <v>6</v>
      </c>
      <c r="B13" s="18"/>
      <c r="C13" s="19" t="s">
        <v>59</v>
      </c>
      <c r="D13" s="20" t="s">
        <v>60</v>
      </c>
      <c r="E13" s="21" t="s">
        <v>61</v>
      </c>
      <c r="F13" s="18" t="str">
        <f t="shared" ref="F13:F23" si="4">DATEDIF(Q13,R13,"y") + DATEDIF(U13,V13,"y") + DATEDIF(W13,X13,"y") + SUM(AF13) &amp; " años " &amp; DATEDIF(Q13,R13,"ym") + DATEDIF(U13,V13,"ym") + DATEDIF(W13,X13,"ym") + SUM(AG13) - SUM(AK13) &amp; " meses " &amp; DATEDIF(Q13,R13,"md") + DATEDIF(U13,V13,"md") + DATEDIF(W13,X13,"md") - SUM(AL13) &amp; " días"</f>
        <v>34 años 11 meses 14 días</v>
      </c>
      <c r="G13" s="22">
        <v>1</v>
      </c>
      <c r="H13" s="18" t="str">
        <f t="shared" ref="H13:H29" si="5">DATEDIF(S13,R13,"y") &amp; " años " &amp; DATEDIF(S13,R13,"ym") &amp; " meses " &amp; DATEDIF(S13,R13,"md") &amp; " días"</f>
        <v>56 años 11 meses 18 días</v>
      </c>
      <c r="I13" s="18" t="str">
        <f t="shared" ref="I13:I29" si="6">DATEDIF(T13,R13,"y") &amp; " años " &amp; DATEDIF(T13,R13,"ym") &amp; " meses " &amp; DATEDIF(T13,R13,"md") &amp; " días"</f>
        <v>3 años 10 meses 7 días</v>
      </c>
      <c r="J13" s="60"/>
      <c r="K13" s="61"/>
      <c r="L13" s="23">
        <v>27563.58</v>
      </c>
      <c r="M13" s="23">
        <f t="shared" si="3"/>
        <v>27563.58</v>
      </c>
      <c r="N13" s="24"/>
      <c r="O13" s="24" t="s">
        <v>44</v>
      </c>
      <c r="P13" s="23" t="s">
        <v>62</v>
      </c>
      <c r="Q13" s="25">
        <v>32528</v>
      </c>
      <c r="R13" s="25">
        <v>45294</v>
      </c>
      <c r="S13" s="25">
        <v>24488</v>
      </c>
      <c r="T13" s="25">
        <v>43888</v>
      </c>
      <c r="U13" s="25"/>
      <c r="V13" s="25"/>
      <c r="W13" s="25"/>
      <c r="X13" s="25"/>
      <c r="Y13" s="1"/>
      <c r="Z13" s="1"/>
      <c r="AA13" s="26"/>
      <c r="AB13" s="27" t="s">
        <v>36</v>
      </c>
      <c r="AC13" s="28" t="s">
        <v>37</v>
      </c>
      <c r="AD13" s="29" t="s">
        <v>38</v>
      </c>
      <c r="AF13" s="27"/>
      <c r="AG13" s="27"/>
      <c r="AH13" s="27"/>
      <c r="AJ13" s="27"/>
      <c r="AK13" s="27"/>
      <c r="AL13" s="27"/>
      <c r="AM13" s="18" t="s">
        <v>46</v>
      </c>
    </row>
    <row r="14" spans="1:44" s="15" customFormat="1" ht="45" customHeight="1" x14ac:dyDescent="0.2">
      <c r="A14" s="18">
        <v>7</v>
      </c>
      <c r="B14" s="18" t="s">
        <v>40</v>
      </c>
      <c r="C14" s="19" t="s">
        <v>59</v>
      </c>
      <c r="D14" s="20" t="s">
        <v>63</v>
      </c>
      <c r="E14" s="21" t="s">
        <v>64</v>
      </c>
      <c r="F14" s="18" t="str">
        <f t="shared" ref="F14" si="7">DATEDIF(Q14,R14,"y") + DATEDIF(U14,V14,"y") + DATEDIF(W14,X14,"y") + SUM(AF14) &amp; " años " &amp; DATEDIF(Q14,R14,"ym") + DATEDIF(U14,V14,"ym") + DATEDIF(W14,X14,"ym") + SUM(AG14) - SUM(AK14) &amp; " meses " &amp; DATEDIF(Q14,R14,"md") + DATEDIF(U14,V14,"md") + DATEDIF(W14,X14,"md") - SUM(AL14) &amp; " días"</f>
        <v>32 años 3 meses 2 días</v>
      </c>
      <c r="G14" s="22">
        <v>0.91</v>
      </c>
      <c r="H14" s="18" t="str">
        <f t="shared" si="5"/>
        <v>48 años 5 meses 10 días</v>
      </c>
      <c r="I14" s="18" t="str">
        <f t="shared" si="6"/>
        <v>8 años 10 meses 7 días</v>
      </c>
      <c r="J14" s="60"/>
      <c r="K14" s="61"/>
      <c r="L14" s="23">
        <v>29343.32</v>
      </c>
      <c r="M14" s="23">
        <f t="shared" si="3"/>
        <v>26702.421200000001</v>
      </c>
      <c r="N14" s="24"/>
      <c r="O14" s="24" t="s">
        <v>44</v>
      </c>
      <c r="P14" s="23" t="s">
        <v>65</v>
      </c>
      <c r="Q14" s="25">
        <v>33512</v>
      </c>
      <c r="R14" s="25">
        <v>45294</v>
      </c>
      <c r="S14" s="25">
        <v>27599</v>
      </c>
      <c r="T14" s="25">
        <v>42062</v>
      </c>
      <c r="U14" s="25"/>
      <c r="V14" s="25"/>
      <c r="W14" s="25"/>
      <c r="X14" s="25"/>
      <c r="Y14" s="1"/>
      <c r="Z14" s="1"/>
      <c r="AA14" s="26"/>
      <c r="AB14" s="27" t="s">
        <v>36</v>
      </c>
      <c r="AC14" s="28" t="s">
        <v>37</v>
      </c>
      <c r="AD14" s="29" t="s">
        <v>38</v>
      </c>
      <c r="AF14" s="27"/>
      <c r="AG14" s="27"/>
      <c r="AH14" s="27"/>
      <c r="AJ14" s="27"/>
      <c r="AK14" s="27"/>
      <c r="AL14" s="27"/>
      <c r="AM14" s="18" t="s">
        <v>46</v>
      </c>
    </row>
    <row r="15" spans="1:44" s="15" customFormat="1" ht="45" customHeight="1" x14ac:dyDescent="0.2">
      <c r="A15" s="18">
        <v>8</v>
      </c>
      <c r="B15" s="18" t="s">
        <v>66</v>
      </c>
      <c r="C15" s="19" t="s">
        <v>59</v>
      </c>
      <c r="D15" s="20" t="s">
        <v>67</v>
      </c>
      <c r="E15" s="21" t="s">
        <v>68</v>
      </c>
      <c r="F15" s="18" t="str">
        <f t="shared" ref="F15:F21" si="8">DATEDIF(Q15,R15,"y") + DATEDIF(U15,V15,"y") + DATEDIF(W15,X15,"y") + SUM(AF15) &amp; " años " &amp; DATEDIF(Q15,R15,"ym") + DATEDIF(U15,V15,"ym") + DATEDIF(W15,X15,"ym") + SUM(AG15) - SUM(AK15) &amp; " meses " &amp; DATEDIF(Q15,R15,"md") + DATEDIF(U15,V15,"md") + DATEDIF(W15,X15,"md") - SUM(AL15) &amp; " días"</f>
        <v>34 años 9 meses 2 días</v>
      </c>
      <c r="G15" s="22">
        <v>1</v>
      </c>
      <c r="H15" s="18" t="str">
        <f t="shared" si="5"/>
        <v>53 años 2 meses 20 días</v>
      </c>
      <c r="I15" s="18" t="str">
        <f t="shared" si="6"/>
        <v>4 años 10 meses 2 días</v>
      </c>
      <c r="J15" s="60"/>
      <c r="K15" s="61"/>
      <c r="L15" s="23">
        <v>27563.58</v>
      </c>
      <c r="M15" s="23">
        <f t="shared" si="3"/>
        <v>27563.58</v>
      </c>
      <c r="N15" s="24"/>
      <c r="O15" s="24" t="s">
        <v>44</v>
      </c>
      <c r="P15" s="23" t="s">
        <v>69</v>
      </c>
      <c r="Q15" s="25">
        <v>32599</v>
      </c>
      <c r="R15" s="25">
        <v>45294</v>
      </c>
      <c r="S15" s="25">
        <v>25855</v>
      </c>
      <c r="T15" s="25">
        <v>43525</v>
      </c>
      <c r="U15" s="25"/>
      <c r="V15" s="25"/>
      <c r="W15" s="25"/>
      <c r="X15" s="25"/>
      <c r="Y15" s="1"/>
      <c r="Z15" s="1"/>
      <c r="AA15" s="26"/>
      <c r="AB15" s="27" t="s">
        <v>36</v>
      </c>
      <c r="AC15" s="28" t="s">
        <v>37</v>
      </c>
      <c r="AD15" s="29" t="s">
        <v>38</v>
      </c>
      <c r="AF15" s="27"/>
      <c r="AG15" s="27"/>
      <c r="AH15" s="27"/>
      <c r="AJ15" s="27"/>
      <c r="AK15" s="27"/>
      <c r="AL15" s="27"/>
      <c r="AM15" s="18" t="s">
        <v>46</v>
      </c>
    </row>
    <row r="16" spans="1:44" s="15" customFormat="1" ht="45" customHeight="1" x14ac:dyDescent="0.2">
      <c r="A16" s="18">
        <v>9</v>
      </c>
      <c r="B16" s="18" t="s">
        <v>70</v>
      </c>
      <c r="C16" s="19" t="s">
        <v>59</v>
      </c>
      <c r="D16" s="20" t="s">
        <v>71</v>
      </c>
      <c r="E16" s="21" t="s">
        <v>72</v>
      </c>
      <c r="F16" s="18" t="str">
        <f t="shared" si="8"/>
        <v>30 años 3 meses 2 días</v>
      </c>
      <c r="G16" s="22">
        <v>0.85</v>
      </c>
      <c r="H16" s="18" t="str">
        <f t="shared" si="5"/>
        <v>48 años 8 meses 20 días</v>
      </c>
      <c r="I16" s="18" t="str">
        <f t="shared" si="6"/>
        <v>0 años 10 meses 7 días</v>
      </c>
      <c r="J16" s="60"/>
      <c r="K16" s="61"/>
      <c r="L16" s="23">
        <v>27563.58</v>
      </c>
      <c r="M16" s="23">
        <f t="shared" si="3"/>
        <v>23429.043000000001</v>
      </c>
      <c r="N16" s="24"/>
      <c r="O16" s="24" t="s">
        <v>44</v>
      </c>
      <c r="P16" s="23" t="s">
        <v>73</v>
      </c>
      <c r="Q16" s="25">
        <v>35704</v>
      </c>
      <c r="R16" s="25">
        <v>45294</v>
      </c>
      <c r="S16" s="25">
        <v>27498</v>
      </c>
      <c r="T16" s="25">
        <v>44984</v>
      </c>
      <c r="U16" s="25">
        <v>33664</v>
      </c>
      <c r="V16" s="25">
        <v>35125</v>
      </c>
      <c r="W16" s="25"/>
      <c r="X16" s="25"/>
      <c r="Y16" s="1"/>
      <c r="Z16" s="1"/>
      <c r="AA16" s="26"/>
      <c r="AB16" s="27" t="s">
        <v>36</v>
      </c>
      <c r="AC16" s="28" t="s">
        <v>37</v>
      </c>
      <c r="AD16" s="29" t="s">
        <v>38</v>
      </c>
      <c r="AF16" s="27"/>
      <c r="AG16" s="27"/>
      <c r="AH16" s="27"/>
      <c r="AJ16" s="27"/>
      <c r="AK16" s="27"/>
      <c r="AL16" s="27"/>
      <c r="AM16" s="18" t="s">
        <v>46</v>
      </c>
    </row>
    <row r="17" spans="1:39" s="15" customFormat="1" ht="45" customHeight="1" x14ac:dyDescent="0.2">
      <c r="A17" s="18">
        <v>10</v>
      </c>
      <c r="B17" s="18"/>
      <c r="C17" s="19" t="s">
        <v>59</v>
      </c>
      <c r="D17" s="20" t="s">
        <v>74</v>
      </c>
      <c r="E17" s="21" t="s">
        <v>75</v>
      </c>
      <c r="F17" s="18" t="str">
        <f t="shared" si="8"/>
        <v>34 años 7 meses 19 días</v>
      </c>
      <c r="G17" s="22">
        <v>1</v>
      </c>
      <c r="H17" s="18" t="str">
        <f t="shared" si="5"/>
        <v>55 años 11 meses 1 días</v>
      </c>
      <c r="I17" s="18" t="str">
        <f t="shared" si="6"/>
        <v>7 años 10 meses 2 días</v>
      </c>
      <c r="J17" s="60"/>
      <c r="K17" s="61"/>
      <c r="L17" s="23">
        <v>29343.32</v>
      </c>
      <c r="M17" s="23">
        <f t="shared" si="3"/>
        <v>29343.32</v>
      </c>
      <c r="N17" s="24" t="s">
        <v>33</v>
      </c>
      <c r="O17" s="24" t="s">
        <v>34</v>
      </c>
      <c r="P17" s="23" t="s">
        <v>76</v>
      </c>
      <c r="Q17" s="25">
        <v>32643</v>
      </c>
      <c r="R17" s="25">
        <v>45294</v>
      </c>
      <c r="S17" s="25">
        <v>24870</v>
      </c>
      <c r="T17" s="25">
        <v>42430</v>
      </c>
      <c r="U17" s="25"/>
      <c r="V17" s="25"/>
      <c r="W17" s="25"/>
      <c r="X17" s="25"/>
      <c r="Y17" s="1"/>
      <c r="Z17" s="1"/>
      <c r="AA17" s="26"/>
      <c r="AB17" s="27" t="s">
        <v>36</v>
      </c>
      <c r="AC17" s="28" t="s">
        <v>37</v>
      </c>
      <c r="AD17" s="29" t="s">
        <v>38</v>
      </c>
      <c r="AF17" s="27"/>
      <c r="AG17" s="27"/>
      <c r="AH17" s="27"/>
      <c r="AJ17" s="27"/>
      <c r="AK17" s="27"/>
      <c r="AL17" s="27"/>
      <c r="AM17" s="18" t="s">
        <v>39</v>
      </c>
    </row>
    <row r="18" spans="1:39" s="15" customFormat="1" ht="45" customHeight="1" x14ac:dyDescent="0.2">
      <c r="A18" s="18">
        <v>11</v>
      </c>
      <c r="B18" s="18"/>
      <c r="C18" s="19" t="s">
        <v>59</v>
      </c>
      <c r="D18" s="20" t="s">
        <v>77</v>
      </c>
      <c r="E18" s="21" t="s">
        <v>78</v>
      </c>
      <c r="F18" s="18" t="str">
        <f t="shared" si="8"/>
        <v>37 años 6 meses 2 días</v>
      </c>
      <c r="G18" s="22">
        <v>1</v>
      </c>
      <c r="H18" s="18" t="str">
        <f t="shared" si="5"/>
        <v>56 años 11 meses 24 días</v>
      </c>
      <c r="I18" s="18" t="str">
        <f t="shared" si="6"/>
        <v>11 años 10 meses 2 días</v>
      </c>
      <c r="J18" s="60" t="s">
        <v>13</v>
      </c>
      <c r="K18" s="61"/>
      <c r="L18" s="23">
        <f>29343.32+12000</f>
        <v>41343.32</v>
      </c>
      <c r="M18" s="23">
        <f t="shared" si="3"/>
        <v>41343.32</v>
      </c>
      <c r="N18" s="24" t="s">
        <v>33</v>
      </c>
      <c r="O18" s="24" t="s">
        <v>34</v>
      </c>
      <c r="P18" s="23" t="s">
        <v>79</v>
      </c>
      <c r="Q18" s="25">
        <v>31594</v>
      </c>
      <c r="R18" s="25">
        <v>45294</v>
      </c>
      <c r="S18" s="25">
        <v>24482</v>
      </c>
      <c r="T18" s="25">
        <v>40969</v>
      </c>
      <c r="U18" s="25"/>
      <c r="V18" s="25"/>
      <c r="W18" s="25"/>
      <c r="X18" s="25"/>
      <c r="Y18" s="1"/>
      <c r="Z18" s="1"/>
      <c r="AA18" s="26"/>
      <c r="AB18" s="27" t="s">
        <v>36</v>
      </c>
      <c r="AC18" s="28" t="s">
        <v>37</v>
      </c>
      <c r="AD18" s="29" t="s">
        <v>38</v>
      </c>
      <c r="AF18" s="27"/>
      <c r="AG18" s="27"/>
      <c r="AH18" s="27"/>
      <c r="AJ18" s="27"/>
      <c r="AK18" s="27"/>
      <c r="AL18" s="27"/>
      <c r="AM18" s="18" t="s">
        <v>39</v>
      </c>
    </row>
    <row r="19" spans="1:39" s="15" customFormat="1" ht="45" customHeight="1" x14ac:dyDescent="0.2">
      <c r="A19" s="18">
        <v>12</v>
      </c>
      <c r="B19" s="18"/>
      <c r="C19" s="19" t="s">
        <v>80</v>
      </c>
      <c r="D19" s="20" t="s">
        <v>81</v>
      </c>
      <c r="E19" s="21" t="s">
        <v>82</v>
      </c>
      <c r="F19" s="18" t="str">
        <f t="shared" si="8"/>
        <v>26 años 6 meses 0 días</v>
      </c>
      <c r="G19" s="22">
        <v>0.77500000000000002</v>
      </c>
      <c r="H19" s="18" t="str">
        <f t="shared" si="5"/>
        <v>60 años 6 meses 15 días</v>
      </c>
      <c r="I19" s="18" t="str">
        <f t="shared" si="6"/>
        <v>7 años 5 meses 5 días</v>
      </c>
      <c r="J19" s="60"/>
      <c r="K19" s="61"/>
      <c r="L19" s="23">
        <v>29343.32</v>
      </c>
      <c r="M19" s="23">
        <f t="shared" si="3"/>
        <v>22741.073</v>
      </c>
      <c r="N19" s="24" t="s">
        <v>83</v>
      </c>
      <c r="O19" s="24" t="s">
        <v>34</v>
      </c>
      <c r="P19" s="23" t="s">
        <v>84</v>
      </c>
      <c r="Q19" s="25">
        <v>35096</v>
      </c>
      <c r="R19" s="25">
        <v>44774</v>
      </c>
      <c r="S19" s="25">
        <v>22663</v>
      </c>
      <c r="T19" s="25">
        <v>42062</v>
      </c>
      <c r="U19" s="25"/>
      <c r="V19" s="25"/>
      <c r="W19" s="25"/>
      <c r="X19" s="25"/>
      <c r="Y19" s="1"/>
      <c r="Z19" s="1"/>
      <c r="AA19" s="26"/>
      <c r="AB19" s="27" t="s">
        <v>36</v>
      </c>
      <c r="AC19" s="28" t="s">
        <v>37</v>
      </c>
      <c r="AD19" s="29" t="s">
        <v>38</v>
      </c>
      <c r="AF19" s="27"/>
      <c r="AG19" s="27"/>
      <c r="AH19" s="27"/>
      <c r="AJ19" s="27"/>
      <c r="AK19" s="27"/>
      <c r="AL19" s="27"/>
      <c r="AM19" s="18" t="s">
        <v>85</v>
      </c>
    </row>
    <row r="20" spans="1:39" s="15" customFormat="1" ht="45" customHeight="1" x14ac:dyDescent="0.2">
      <c r="A20" s="18">
        <v>13</v>
      </c>
      <c r="B20" s="18"/>
      <c r="C20" s="19" t="s">
        <v>80</v>
      </c>
      <c r="D20" s="20" t="s">
        <v>86</v>
      </c>
      <c r="E20" s="21" t="s">
        <v>87</v>
      </c>
      <c r="F20" s="18" t="str">
        <f t="shared" si="8"/>
        <v>29 años 2 meses 26 días</v>
      </c>
      <c r="G20" s="22">
        <v>0.82499999999999996</v>
      </c>
      <c r="H20" s="18" t="str">
        <f t="shared" si="5"/>
        <v>52 años 8 meses 4 días</v>
      </c>
      <c r="I20" s="18" t="str">
        <f t="shared" si="6"/>
        <v>7 años 1 meses 4 días</v>
      </c>
      <c r="J20" s="60"/>
      <c r="K20" s="61"/>
      <c r="L20" s="23">
        <v>29343.32</v>
      </c>
      <c r="M20" s="23">
        <f t="shared" si="3"/>
        <v>24208.238999999998</v>
      </c>
      <c r="N20" s="24" t="s">
        <v>83</v>
      </c>
      <c r="O20" s="24" t="s">
        <v>34</v>
      </c>
      <c r="P20" s="23" t="s">
        <v>88</v>
      </c>
      <c r="Q20" s="25">
        <v>34344</v>
      </c>
      <c r="R20" s="25">
        <v>45021</v>
      </c>
      <c r="S20" s="25">
        <v>25781</v>
      </c>
      <c r="T20" s="25">
        <v>42430</v>
      </c>
      <c r="U20" s="25"/>
      <c r="V20" s="25"/>
      <c r="W20" s="25"/>
      <c r="X20" s="25"/>
      <c r="Y20" s="1"/>
      <c r="Z20" s="1"/>
      <c r="AA20" s="26"/>
      <c r="AB20" s="27" t="s">
        <v>36</v>
      </c>
      <c r="AC20" s="28" t="s">
        <v>37</v>
      </c>
      <c r="AD20" s="29" t="s">
        <v>38</v>
      </c>
      <c r="AF20" s="27"/>
      <c r="AG20" s="27"/>
      <c r="AH20" s="27"/>
      <c r="AJ20" s="27"/>
      <c r="AK20" s="27"/>
      <c r="AL20" s="27"/>
      <c r="AM20" s="18" t="s">
        <v>85</v>
      </c>
    </row>
    <row r="21" spans="1:39" s="15" customFormat="1" ht="45" customHeight="1" x14ac:dyDescent="0.2">
      <c r="A21" s="18">
        <v>14</v>
      </c>
      <c r="B21" s="18"/>
      <c r="C21" s="19" t="s">
        <v>80</v>
      </c>
      <c r="D21" s="20" t="s">
        <v>89</v>
      </c>
      <c r="E21" s="21" t="s">
        <v>90</v>
      </c>
      <c r="F21" s="18" t="str">
        <f t="shared" si="8"/>
        <v>20 años 9 meses 1 días</v>
      </c>
      <c r="G21" s="22">
        <v>0.625</v>
      </c>
      <c r="H21" s="18" t="str">
        <f t="shared" si="5"/>
        <v>41 años 3 meses 16 días</v>
      </c>
      <c r="I21" s="18" t="str">
        <f t="shared" si="6"/>
        <v>3 años 2 meses 5 días</v>
      </c>
      <c r="J21" s="60"/>
      <c r="K21" s="61"/>
      <c r="L21" s="23">
        <v>27563.58</v>
      </c>
      <c r="M21" s="23">
        <f t="shared" si="3"/>
        <v>17227.237500000003</v>
      </c>
      <c r="N21" s="24" t="s">
        <v>83</v>
      </c>
      <c r="O21" s="24"/>
      <c r="P21" s="23"/>
      <c r="Q21" s="25">
        <v>37469</v>
      </c>
      <c r="R21" s="25">
        <v>45048</v>
      </c>
      <c r="S21" s="25">
        <v>29967</v>
      </c>
      <c r="T21" s="25">
        <v>43888</v>
      </c>
      <c r="U21" s="25"/>
      <c r="V21" s="25"/>
      <c r="W21" s="25"/>
      <c r="X21" s="25"/>
      <c r="Y21" s="1"/>
      <c r="Z21" s="1"/>
      <c r="AA21" s="26"/>
      <c r="AB21" s="27" t="s">
        <v>36</v>
      </c>
      <c r="AC21" s="28" t="s">
        <v>37</v>
      </c>
      <c r="AD21" s="29" t="s">
        <v>38</v>
      </c>
      <c r="AF21" s="27"/>
      <c r="AG21" s="27"/>
      <c r="AH21" s="27"/>
      <c r="AJ21" s="27"/>
      <c r="AK21" s="27"/>
      <c r="AL21" s="27"/>
      <c r="AM21" s="18" t="s">
        <v>85</v>
      </c>
    </row>
    <row r="22" spans="1:39" s="15" customFormat="1" ht="45" customHeight="1" x14ac:dyDescent="0.2">
      <c r="A22" s="18">
        <v>15</v>
      </c>
      <c r="B22" s="18"/>
      <c r="C22" s="19" t="s">
        <v>91</v>
      </c>
      <c r="D22" s="20" t="s">
        <v>92</v>
      </c>
      <c r="E22" s="21" t="s">
        <v>93</v>
      </c>
      <c r="F22" s="18" t="str">
        <f t="shared" si="4"/>
        <v>25 años 7 meses 23 días</v>
      </c>
      <c r="G22" s="22">
        <v>0.75</v>
      </c>
      <c r="H22" s="18" t="str">
        <f t="shared" si="5"/>
        <v>44 años 6 meses 8 días</v>
      </c>
      <c r="I22" s="18" t="str">
        <f t="shared" si="6"/>
        <v>6 años 10 meses 2 días</v>
      </c>
      <c r="J22" s="60"/>
      <c r="K22" s="61"/>
      <c r="L22" s="23">
        <v>27563.58</v>
      </c>
      <c r="M22" s="23">
        <f t="shared" si="3"/>
        <v>20672.685000000001</v>
      </c>
      <c r="N22" s="24"/>
      <c r="O22" s="24" t="s">
        <v>44</v>
      </c>
      <c r="P22" s="23" t="s">
        <v>94</v>
      </c>
      <c r="Q22" s="25">
        <v>36784</v>
      </c>
      <c r="R22" s="25">
        <v>45294</v>
      </c>
      <c r="S22" s="25">
        <v>29032</v>
      </c>
      <c r="T22" s="25">
        <v>42795</v>
      </c>
      <c r="U22" s="25">
        <v>35855</v>
      </c>
      <c r="V22" s="25">
        <v>36164</v>
      </c>
      <c r="W22" s="25">
        <v>36164</v>
      </c>
      <c r="X22" s="25">
        <v>36712</v>
      </c>
      <c r="Y22" s="1"/>
      <c r="Z22" s="1"/>
      <c r="AA22" s="26"/>
      <c r="AB22" s="27" t="s">
        <v>36</v>
      </c>
      <c r="AC22" s="28" t="s">
        <v>37</v>
      </c>
      <c r="AD22" s="29" t="s">
        <v>38</v>
      </c>
      <c r="AF22" s="27">
        <v>1</v>
      </c>
      <c r="AG22" s="27"/>
      <c r="AH22" s="27"/>
      <c r="AJ22" s="27"/>
      <c r="AK22" s="27">
        <v>12</v>
      </c>
      <c r="AL22" s="27"/>
      <c r="AM22" s="18" t="s">
        <v>46</v>
      </c>
    </row>
    <row r="23" spans="1:39" s="15" customFormat="1" ht="45" customHeight="1" x14ac:dyDescent="0.2">
      <c r="A23" s="18">
        <v>16</v>
      </c>
      <c r="B23" s="18"/>
      <c r="C23" s="19" t="s">
        <v>91</v>
      </c>
      <c r="D23" s="20" t="s">
        <v>95</v>
      </c>
      <c r="E23" s="21" t="s">
        <v>96</v>
      </c>
      <c r="F23" s="18" t="str">
        <f t="shared" si="4"/>
        <v>24 años 6 meses 2 días</v>
      </c>
      <c r="G23" s="22">
        <v>0.72499999999999998</v>
      </c>
      <c r="H23" s="18" t="str">
        <f t="shared" si="5"/>
        <v>57 años 11 meses 2 días</v>
      </c>
      <c r="I23" s="18" t="str">
        <f t="shared" si="6"/>
        <v>6 años 10 meses 2 días</v>
      </c>
      <c r="J23" s="60"/>
      <c r="K23" s="61"/>
      <c r="L23" s="23">
        <f>27563.58+8000</f>
        <v>35563.58</v>
      </c>
      <c r="M23" s="23">
        <f t="shared" si="3"/>
        <v>25783.595499999999</v>
      </c>
      <c r="N23" s="24"/>
      <c r="O23" s="24"/>
      <c r="P23" s="23"/>
      <c r="Q23" s="25">
        <v>36342</v>
      </c>
      <c r="R23" s="25">
        <v>45294</v>
      </c>
      <c r="S23" s="25">
        <v>24139</v>
      </c>
      <c r="T23" s="25">
        <v>42795</v>
      </c>
      <c r="U23" s="25"/>
      <c r="V23" s="25"/>
      <c r="W23" s="25"/>
      <c r="X23" s="25"/>
      <c r="Y23" s="1"/>
      <c r="Z23" s="1"/>
      <c r="AA23" s="26"/>
      <c r="AB23" s="27" t="s">
        <v>36</v>
      </c>
      <c r="AC23" s="28" t="s">
        <v>37</v>
      </c>
      <c r="AD23" s="29"/>
      <c r="AF23" s="27"/>
      <c r="AG23" s="27"/>
      <c r="AH23" s="27"/>
      <c r="AJ23" s="27"/>
      <c r="AK23" s="27"/>
      <c r="AL23" s="27"/>
      <c r="AM23" s="18" t="s">
        <v>46</v>
      </c>
    </row>
    <row r="24" spans="1:39" s="15" customFormat="1" ht="45" customHeight="1" x14ac:dyDescent="0.2">
      <c r="A24" s="18">
        <v>17</v>
      </c>
      <c r="B24" s="18" t="s">
        <v>40</v>
      </c>
      <c r="C24" s="19" t="s">
        <v>91</v>
      </c>
      <c r="D24" s="20" t="s">
        <v>97</v>
      </c>
      <c r="E24" s="21" t="s">
        <v>98</v>
      </c>
      <c r="F24" s="18" t="str">
        <f t="shared" ref="F24:F29" si="9">DATEDIF(Q24,R24,"y") + DATEDIF(U24,V24,"y") + DATEDIF(W24,X24,"y") + SUM(AF24) &amp; " años " &amp; DATEDIF(Q24,R24,"ym") + DATEDIF(U24,V24,"ym") + DATEDIF(W24,X24,"ym") + SUM(AG24) - SUM(AK24) &amp; " meses " &amp; DATEDIF(Q24,R24,"md") + DATEDIF(U24,V24,"md") + DATEDIF(W24,X24,"md") - SUM(AL24) &amp; " días"</f>
        <v>38 años 9 meses 9 días</v>
      </c>
      <c r="G24" s="22">
        <v>1</v>
      </c>
      <c r="H24" s="18" t="str">
        <f t="shared" si="5"/>
        <v>57 años 5 meses 13 días</v>
      </c>
      <c r="I24" s="18" t="str">
        <f t="shared" si="6"/>
        <v>12 años 10 meses 2 días</v>
      </c>
      <c r="J24" s="60" t="s">
        <v>13</v>
      </c>
      <c r="K24" s="61"/>
      <c r="L24" s="23">
        <v>27563.58</v>
      </c>
      <c r="M24" s="23">
        <f t="shared" si="3"/>
        <v>27563.58</v>
      </c>
      <c r="N24" s="24"/>
      <c r="O24" s="24" t="s">
        <v>44</v>
      </c>
      <c r="P24" s="23" t="s">
        <v>99</v>
      </c>
      <c r="Q24" s="25">
        <v>31131</v>
      </c>
      <c r="R24" s="25">
        <v>45294</v>
      </c>
      <c r="S24" s="25">
        <v>24309</v>
      </c>
      <c r="T24" s="25">
        <v>40603</v>
      </c>
      <c r="U24" s="25"/>
      <c r="V24" s="25"/>
      <c r="W24" s="25"/>
      <c r="X24" s="25"/>
      <c r="Y24" s="1"/>
      <c r="Z24" s="1"/>
      <c r="AA24" s="26"/>
      <c r="AB24" s="27" t="s">
        <v>51</v>
      </c>
      <c r="AC24" s="28" t="s">
        <v>37</v>
      </c>
      <c r="AD24" s="29" t="s">
        <v>38</v>
      </c>
      <c r="AF24" s="27"/>
      <c r="AG24" s="27"/>
      <c r="AH24" s="27"/>
      <c r="AJ24" s="27"/>
      <c r="AK24" s="27"/>
      <c r="AL24" s="27"/>
      <c r="AM24" s="18" t="s">
        <v>46</v>
      </c>
    </row>
    <row r="25" spans="1:39" s="15" customFormat="1" ht="45" customHeight="1" x14ac:dyDescent="0.2">
      <c r="A25" s="18">
        <v>18</v>
      </c>
      <c r="B25" s="18" t="s">
        <v>40</v>
      </c>
      <c r="C25" s="19" t="s">
        <v>91</v>
      </c>
      <c r="D25" s="20" t="s">
        <v>100</v>
      </c>
      <c r="E25" s="21" t="s">
        <v>101</v>
      </c>
      <c r="F25" s="18" t="str">
        <f t="shared" si="9"/>
        <v>29 años 9 meses 2 días</v>
      </c>
      <c r="G25" s="22">
        <v>0.85</v>
      </c>
      <c r="H25" s="18" t="str">
        <f t="shared" si="5"/>
        <v>48 años 11 meses 0 días</v>
      </c>
      <c r="I25" s="18" t="str">
        <f t="shared" si="6"/>
        <v>7 años 10 meses 2 días</v>
      </c>
      <c r="J25" s="60"/>
      <c r="K25" s="61"/>
      <c r="L25" s="23">
        <v>27563.58</v>
      </c>
      <c r="M25" s="23">
        <f t="shared" si="3"/>
        <v>23429.043000000001</v>
      </c>
      <c r="N25" s="24"/>
      <c r="O25" s="24" t="s">
        <v>44</v>
      </c>
      <c r="P25" s="23" t="s">
        <v>102</v>
      </c>
      <c r="Q25" s="25">
        <v>35886</v>
      </c>
      <c r="R25" s="25">
        <v>45294</v>
      </c>
      <c r="S25" s="25">
        <v>27428</v>
      </c>
      <c r="T25" s="25">
        <v>42430</v>
      </c>
      <c r="U25" s="25">
        <v>34151</v>
      </c>
      <c r="V25" s="25">
        <v>35612</v>
      </c>
      <c r="W25" s="25"/>
      <c r="X25" s="25"/>
      <c r="Y25" s="1"/>
      <c r="Z25" s="1"/>
      <c r="AA25" s="26"/>
      <c r="AB25" s="27" t="s">
        <v>36</v>
      </c>
      <c r="AC25" s="28" t="s">
        <v>37</v>
      </c>
      <c r="AD25" s="29" t="s">
        <v>38</v>
      </c>
      <c r="AF25" s="27"/>
      <c r="AG25" s="27"/>
      <c r="AH25" s="27"/>
      <c r="AJ25" s="27"/>
      <c r="AK25" s="27"/>
      <c r="AL25" s="27"/>
      <c r="AM25" s="18" t="s">
        <v>46</v>
      </c>
    </row>
    <row r="26" spans="1:39" s="15" customFormat="1" ht="45" customHeight="1" x14ac:dyDescent="0.2">
      <c r="A26" s="18">
        <v>19</v>
      </c>
      <c r="B26" s="18" t="s">
        <v>40</v>
      </c>
      <c r="C26" s="19" t="s">
        <v>91</v>
      </c>
      <c r="D26" s="20" t="s">
        <v>103</v>
      </c>
      <c r="E26" s="21" t="s">
        <v>104</v>
      </c>
      <c r="F26" s="18" t="str">
        <f t="shared" si="9"/>
        <v>30 años 3 meses 2 días</v>
      </c>
      <c r="G26" s="22">
        <v>0.85</v>
      </c>
      <c r="H26" s="18" t="str">
        <f t="shared" si="5"/>
        <v>60 años 11 meses 19 días</v>
      </c>
      <c r="I26" s="18" t="str">
        <f t="shared" si="6"/>
        <v>12 años 10 meses 2 días</v>
      </c>
      <c r="J26" s="60" t="s">
        <v>13</v>
      </c>
      <c r="K26" s="61"/>
      <c r="L26" s="23">
        <v>27563.58</v>
      </c>
      <c r="M26" s="23">
        <f t="shared" si="3"/>
        <v>23429.043000000001</v>
      </c>
      <c r="N26" s="24"/>
      <c r="O26" s="24" t="s">
        <v>44</v>
      </c>
      <c r="P26" s="23" t="s">
        <v>105</v>
      </c>
      <c r="Q26" s="25">
        <v>34243</v>
      </c>
      <c r="R26" s="25">
        <v>45294</v>
      </c>
      <c r="S26" s="25">
        <v>23026</v>
      </c>
      <c r="T26" s="25">
        <v>40603</v>
      </c>
      <c r="U26" s="25"/>
      <c r="V26" s="25"/>
      <c r="W26" s="25"/>
      <c r="X26" s="25"/>
      <c r="Y26" s="1"/>
      <c r="Z26" s="1"/>
      <c r="AA26" s="26"/>
      <c r="AB26" s="27" t="s">
        <v>36</v>
      </c>
      <c r="AC26" s="28" t="s">
        <v>37</v>
      </c>
      <c r="AD26" s="29" t="s">
        <v>38</v>
      </c>
      <c r="AF26" s="27"/>
      <c r="AG26" s="27"/>
      <c r="AH26" s="27"/>
      <c r="AJ26" s="27"/>
      <c r="AK26" s="27"/>
      <c r="AL26" s="27"/>
      <c r="AM26" s="18" t="s">
        <v>46</v>
      </c>
    </row>
    <row r="27" spans="1:39" s="15" customFormat="1" ht="45" customHeight="1" x14ac:dyDescent="0.2">
      <c r="A27" s="18">
        <v>20</v>
      </c>
      <c r="B27" s="18" t="s">
        <v>66</v>
      </c>
      <c r="C27" s="19" t="s">
        <v>91</v>
      </c>
      <c r="D27" s="20" t="s">
        <v>106</v>
      </c>
      <c r="E27" s="21" t="s">
        <v>107</v>
      </c>
      <c r="F27" s="18" t="str">
        <f t="shared" si="9"/>
        <v>28 años 8 meses 2 días</v>
      </c>
      <c r="G27" s="22">
        <v>0.82499999999999996</v>
      </c>
      <c r="H27" s="18" t="str">
        <f t="shared" si="5"/>
        <v>49 años 7 meses 15 días</v>
      </c>
      <c r="I27" s="18" t="str">
        <f t="shared" si="6"/>
        <v>6 años 10 meses 2 días</v>
      </c>
      <c r="J27" s="60"/>
      <c r="K27" s="61"/>
      <c r="L27" s="23">
        <v>27563.58</v>
      </c>
      <c r="M27" s="23">
        <f t="shared" si="3"/>
        <v>22739.9535</v>
      </c>
      <c r="N27" s="24"/>
      <c r="O27" s="24" t="s">
        <v>44</v>
      </c>
      <c r="P27" s="23" t="s">
        <v>108</v>
      </c>
      <c r="Q27" s="25">
        <v>34820</v>
      </c>
      <c r="R27" s="25">
        <v>45294</v>
      </c>
      <c r="S27" s="25">
        <v>27168</v>
      </c>
      <c r="T27" s="25">
        <v>42795</v>
      </c>
      <c r="U27" s="25"/>
      <c r="V27" s="25"/>
      <c r="W27" s="25"/>
      <c r="X27" s="25"/>
      <c r="Y27" s="1"/>
      <c r="Z27" s="1"/>
      <c r="AA27" s="26"/>
      <c r="AB27" s="27" t="s">
        <v>36</v>
      </c>
      <c r="AC27" s="28" t="s">
        <v>37</v>
      </c>
      <c r="AD27" s="29" t="s">
        <v>38</v>
      </c>
      <c r="AF27" s="27"/>
      <c r="AG27" s="27"/>
      <c r="AH27" s="27"/>
      <c r="AJ27" s="27"/>
      <c r="AK27" s="27"/>
      <c r="AL27" s="27"/>
      <c r="AM27" s="18" t="s">
        <v>46</v>
      </c>
    </row>
    <row r="28" spans="1:39" s="15" customFormat="1" ht="45" customHeight="1" x14ac:dyDescent="0.2">
      <c r="A28" s="18">
        <v>21</v>
      </c>
      <c r="B28" s="18" t="s">
        <v>66</v>
      </c>
      <c r="C28" s="19" t="s">
        <v>91</v>
      </c>
      <c r="D28" s="20" t="s">
        <v>109</v>
      </c>
      <c r="E28" s="21" t="s">
        <v>110</v>
      </c>
      <c r="F28" s="18" t="str">
        <f t="shared" si="9"/>
        <v>23 años 0 meses 2 días</v>
      </c>
      <c r="G28" s="22">
        <v>0.67500000000000004</v>
      </c>
      <c r="H28" s="18" t="str">
        <f t="shared" si="5"/>
        <v>54 años 0 meses 2 días</v>
      </c>
      <c r="I28" s="18" t="str">
        <f t="shared" si="6"/>
        <v>8 años 10 meses 7 días</v>
      </c>
      <c r="J28" s="60"/>
      <c r="K28" s="61"/>
      <c r="L28" s="23">
        <v>27563.58</v>
      </c>
      <c r="M28" s="23">
        <f t="shared" si="3"/>
        <v>18605.416500000003</v>
      </c>
      <c r="N28" s="24"/>
      <c r="O28" s="24" t="s">
        <v>44</v>
      </c>
      <c r="P28" s="23" t="s">
        <v>111</v>
      </c>
      <c r="Q28" s="25">
        <v>36892</v>
      </c>
      <c r="R28" s="25">
        <v>45294</v>
      </c>
      <c r="S28" s="25">
        <v>25569</v>
      </c>
      <c r="T28" s="25">
        <v>42062</v>
      </c>
      <c r="U28" s="25"/>
      <c r="V28" s="25"/>
      <c r="W28" s="25"/>
      <c r="X28" s="25"/>
      <c r="Y28" s="1"/>
      <c r="Z28" s="1"/>
      <c r="AA28" s="26"/>
      <c r="AB28" s="27" t="s">
        <v>36</v>
      </c>
      <c r="AC28" s="28" t="s">
        <v>37</v>
      </c>
      <c r="AD28" s="29" t="s">
        <v>38</v>
      </c>
      <c r="AF28" s="27"/>
      <c r="AG28" s="27"/>
      <c r="AH28" s="27"/>
      <c r="AJ28" s="27"/>
      <c r="AK28" s="27"/>
      <c r="AL28" s="27"/>
      <c r="AM28" s="18" t="s">
        <v>46</v>
      </c>
    </row>
    <row r="29" spans="1:39" s="15" customFormat="1" ht="45" customHeight="1" x14ac:dyDescent="0.2">
      <c r="A29" s="18">
        <v>22</v>
      </c>
      <c r="B29" s="18" t="s">
        <v>66</v>
      </c>
      <c r="C29" s="19" t="s">
        <v>91</v>
      </c>
      <c r="D29" s="20" t="s">
        <v>112</v>
      </c>
      <c r="E29" s="21" t="s">
        <v>113</v>
      </c>
      <c r="F29" s="18" t="str">
        <f t="shared" si="9"/>
        <v>31 años 10 meses 2 días</v>
      </c>
      <c r="G29" s="22">
        <v>0.91</v>
      </c>
      <c r="H29" s="18" t="str">
        <f t="shared" si="5"/>
        <v>49 años 2 meses 29 días</v>
      </c>
      <c r="I29" s="18" t="str">
        <f t="shared" si="6"/>
        <v>6 años 10 meses 2 días</v>
      </c>
      <c r="J29" s="60"/>
      <c r="K29" s="61"/>
      <c r="L29" s="23">
        <v>27563.58</v>
      </c>
      <c r="M29" s="23">
        <f t="shared" si="3"/>
        <v>25082.857800000002</v>
      </c>
      <c r="N29" s="24"/>
      <c r="O29" s="24" t="s">
        <v>44</v>
      </c>
      <c r="P29" s="23" t="s">
        <v>114</v>
      </c>
      <c r="Q29" s="25">
        <v>33664</v>
      </c>
      <c r="R29" s="25">
        <v>45294</v>
      </c>
      <c r="S29" s="25">
        <v>27307</v>
      </c>
      <c r="T29" s="25">
        <v>42795</v>
      </c>
      <c r="U29" s="25"/>
      <c r="V29" s="25"/>
      <c r="W29" s="25"/>
      <c r="X29" s="25"/>
      <c r="Y29" s="1"/>
      <c r="Z29" s="1"/>
      <c r="AA29" s="26"/>
      <c r="AB29" s="27" t="s">
        <v>51</v>
      </c>
      <c r="AC29" s="28" t="s">
        <v>37</v>
      </c>
      <c r="AD29" s="29" t="s">
        <v>38</v>
      </c>
      <c r="AF29" s="27"/>
      <c r="AG29" s="27"/>
      <c r="AH29" s="27"/>
      <c r="AJ29" s="27"/>
      <c r="AK29" s="27"/>
      <c r="AL29" s="27"/>
      <c r="AM29" s="18" t="s">
        <v>46</v>
      </c>
    </row>
    <row r="30" spans="1:39" s="15" customFormat="1" ht="45" customHeight="1" x14ac:dyDescent="0.2">
      <c r="A30" s="18">
        <v>23</v>
      </c>
      <c r="B30" s="18"/>
      <c r="C30" s="19" t="s">
        <v>115</v>
      </c>
      <c r="D30" s="20" t="s">
        <v>116</v>
      </c>
      <c r="E30" s="21" t="s">
        <v>117</v>
      </c>
      <c r="F30" s="18" t="str">
        <f>DATEDIF(Q30,R30,"y") + DATEDIF(U30,V30,"y") + DATEDIF(W30,X30,"y") + SUM(AF30) &amp; " años " &amp; DATEDIF(Q30,R30,"ym") + DATEDIF(U30,V30,"ym") + DATEDIF(W30,X30,"ym") + SUM(AG30) - SUM(AK30) &amp; " meses " &amp; DATEDIF(Q30,R30,"md") + DATEDIF(U30,V30,"md") + DATEDIF(W30,X30,"md") - SUM(AL30) &amp; " días"</f>
        <v>35 años 3 meses 21 días</v>
      </c>
      <c r="G30" s="22">
        <v>1</v>
      </c>
      <c r="H30" s="18" t="str">
        <f>DATEDIF(S30,R30,"y") &amp; " años " &amp; DATEDIF(S30,R30,"ym") &amp; " meses " &amp; DATEDIF(S30,R30,"md") &amp; " días"</f>
        <v>54 años 10 meses 21 días</v>
      </c>
      <c r="I30" s="18" t="str">
        <f>DATEDIF(T30,R30,"y") &amp; " años " &amp; DATEDIF(T30,R30,"ym") &amp; " meses " &amp; DATEDIF(T30,R30,"md") &amp; " días"</f>
        <v>7 años 10 meses 2 días</v>
      </c>
      <c r="J30" s="60"/>
      <c r="K30" s="61"/>
      <c r="L30" s="23">
        <v>27563.58</v>
      </c>
      <c r="M30" s="23">
        <f>L30*G30</f>
        <v>27563.58</v>
      </c>
      <c r="N30" s="24" t="s">
        <v>33</v>
      </c>
      <c r="O30" s="24" t="s">
        <v>34</v>
      </c>
      <c r="P30" s="23" t="s">
        <v>118</v>
      </c>
      <c r="Q30" s="25">
        <v>32399</v>
      </c>
      <c r="R30" s="25">
        <v>45294</v>
      </c>
      <c r="S30" s="25">
        <v>25247</v>
      </c>
      <c r="T30" s="25">
        <v>42430</v>
      </c>
      <c r="U30" s="25"/>
      <c r="V30" s="25"/>
      <c r="W30" s="25"/>
      <c r="X30" s="25"/>
      <c r="Y30" s="1"/>
      <c r="Z30" s="1"/>
      <c r="AA30" s="26"/>
      <c r="AB30" s="27" t="s">
        <v>36</v>
      </c>
      <c r="AC30" s="28" t="s">
        <v>37</v>
      </c>
      <c r="AD30" s="29" t="s">
        <v>38</v>
      </c>
      <c r="AF30" s="27"/>
      <c r="AG30" s="27"/>
      <c r="AH30" s="27"/>
      <c r="AJ30" s="27"/>
      <c r="AK30" s="27"/>
      <c r="AL30" s="27"/>
      <c r="AM30" s="18" t="s">
        <v>39</v>
      </c>
    </row>
    <row r="31" spans="1:39" s="15" customFormat="1" ht="45" customHeight="1" x14ac:dyDescent="0.2">
      <c r="A31" s="18">
        <v>24</v>
      </c>
      <c r="B31" s="18"/>
      <c r="C31" s="19" t="s">
        <v>115</v>
      </c>
      <c r="D31" s="20" t="s">
        <v>119</v>
      </c>
      <c r="E31" s="21" t="s">
        <v>120</v>
      </c>
      <c r="F31" s="18" t="str">
        <f>DATEDIF(Q31,R31,"y") + DATEDIF(U31,V31,"y") + DATEDIF(W31,X31,"y") + SUM(AF31) &amp; " años " &amp; DATEDIF(Q31,R31,"ym") + DATEDIF(U31,V31,"ym") + DATEDIF(W31,X31,"ym") + SUM(AG31) - SUM(AK31) &amp; " meses " &amp; DATEDIF(Q31,R31,"md") + DATEDIF(U31,V31,"md") + DATEDIF(W31,X31,"md") - SUM(AL31) &amp; " días"</f>
        <v>34 años 7 meses 19 días</v>
      </c>
      <c r="G31" s="22">
        <v>1</v>
      </c>
      <c r="H31" s="18" t="str">
        <f>DATEDIF(S31,R31,"y") &amp; " años " &amp; DATEDIF(S31,R31,"ym") &amp; " meses " &amp; DATEDIF(S31,R31,"md") &amp; " días"</f>
        <v>55 años 9 meses 14 días</v>
      </c>
      <c r="I31" s="18" t="str">
        <f>DATEDIF(T31,R31,"y") &amp; " años " &amp; DATEDIF(T31,R31,"ym") &amp; " meses " &amp; DATEDIF(T31,R31,"md") &amp; " días"</f>
        <v>10 años 3 meses 26 días</v>
      </c>
      <c r="J31" s="60" t="s">
        <v>13</v>
      </c>
      <c r="K31" s="61"/>
      <c r="L31" s="23">
        <v>27563.58</v>
      </c>
      <c r="M31" s="23">
        <f>L31*G31</f>
        <v>27563.58</v>
      </c>
      <c r="N31" s="24" t="s">
        <v>33</v>
      </c>
      <c r="O31" s="24" t="s">
        <v>34</v>
      </c>
      <c r="P31" s="23" t="s">
        <v>121</v>
      </c>
      <c r="Q31" s="25">
        <v>32643</v>
      </c>
      <c r="R31" s="25">
        <v>45294</v>
      </c>
      <c r="S31" s="25">
        <v>24917</v>
      </c>
      <c r="T31" s="25">
        <v>41525</v>
      </c>
      <c r="U31" s="25"/>
      <c r="V31" s="25"/>
      <c r="W31" s="25"/>
      <c r="X31" s="25"/>
      <c r="Y31" s="1"/>
      <c r="Z31" s="1"/>
      <c r="AA31" s="26"/>
      <c r="AB31" s="27" t="s">
        <v>36</v>
      </c>
      <c r="AC31" s="28" t="s">
        <v>37</v>
      </c>
      <c r="AD31" s="29" t="s">
        <v>38</v>
      </c>
      <c r="AF31" s="27"/>
      <c r="AG31" s="27"/>
      <c r="AH31" s="27"/>
      <c r="AJ31" s="27"/>
      <c r="AK31" s="27"/>
      <c r="AL31" s="27"/>
      <c r="AM31" s="18" t="s">
        <v>39</v>
      </c>
    </row>
    <row r="32" spans="1:39" s="15" customFormat="1" ht="45" customHeight="1" x14ac:dyDescent="0.2">
      <c r="A32" s="18">
        <v>25</v>
      </c>
      <c r="B32" s="18"/>
      <c r="C32" s="19" t="s">
        <v>122</v>
      </c>
      <c r="D32" s="20" t="s">
        <v>123</v>
      </c>
      <c r="E32" s="21" t="s">
        <v>124</v>
      </c>
      <c r="F32" s="18" t="str">
        <f>DATEDIF(Q32,R32,"y") + DATEDIF(U32,V32,"y") + DATEDIF(W32,X32,"y") + SUM(AF32) &amp; " años " &amp; DATEDIF(Q32,R32,"ym") + DATEDIF(U32,V32,"ym") + DATEDIF(W32,X32,"ym") + SUM(AG32) - SUM(AK32) &amp; " meses " &amp; DATEDIF(Q32,R32,"md") + DATEDIF(U32,V32,"md") + DATEDIF(W32,X32,"md") - SUM(AL32) &amp; " días"</f>
        <v>23 años 7 meses 12 días</v>
      </c>
      <c r="G32" s="22">
        <v>0.7</v>
      </c>
      <c r="H32" s="18" t="str">
        <f>DATEDIF(S32,R32,"y") &amp; " años " &amp; DATEDIF(S32,R32,"ym") &amp; " meses " &amp; DATEDIF(S32,R32,"md") &amp; " días"</f>
        <v>40 años 10 meses 29 días</v>
      </c>
      <c r="I32" s="18" t="str">
        <f>DATEDIF(T32,R32,"y") &amp; " años " &amp; DATEDIF(T32,R32,"ym") &amp; " meses " &amp; DATEDIF(T32,R32,"md") &amp; " días"</f>
        <v>4 años 1 meses 24 días</v>
      </c>
      <c r="J32" s="60"/>
      <c r="K32" s="61"/>
      <c r="L32" s="23">
        <v>25039.85</v>
      </c>
      <c r="M32" s="23">
        <f>L32*G32</f>
        <v>17527.894999999997</v>
      </c>
      <c r="N32" s="24" t="s">
        <v>83</v>
      </c>
      <c r="O32" s="24" t="s">
        <v>34</v>
      </c>
      <c r="P32" s="23" t="s">
        <v>125</v>
      </c>
      <c r="Q32" s="25">
        <v>36416</v>
      </c>
      <c r="R32" s="25">
        <v>45041</v>
      </c>
      <c r="S32" s="25">
        <v>30098</v>
      </c>
      <c r="T32" s="25">
        <v>43525</v>
      </c>
      <c r="U32" s="25"/>
      <c r="V32" s="25"/>
      <c r="W32" s="25"/>
      <c r="X32" s="25"/>
      <c r="Y32" s="1"/>
      <c r="Z32" s="1"/>
      <c r="AA32" s="26"/>
      <c r="AB32" s="27" t="s">
        <v>36</v>
      </c>
      <c r="AC32" s="28" t="s">
        <v>37</v>
      </c>
      <c r="AD32" s="29" t="s">
        <v>38</v>
      </c>
      <c r="AF32" s="27"/>
      <c r="AG32" s="27"/>
      <c r="AH32" s="27"/>
      <c r="AJ32" s="27"/>
      <c r="AK32" s="27"/>
      <c r="AL32" s="27"/>
      <c r="AM32" s="18" t="s">
        <v>85</v>
      </c>
    </row>
    <row r="33" spans="1:39" s="15" customFormat="1" ht="45" customHeight="1" x14ac:dyDescent="0.2">
      <c r="A33" s="18">
        <v>26</v>
      </c>
      <c r="B33" s="18"/>
      <c r="C33" s="19" t="s">
        <v>126</v>
      </c>
      <c r="D33" s="20" t="s">
        <v>127</v>
      </c>
      <c r="E33" s="21" t="s">
        <v>128</v>
      </c>
      <c r="F33" s="18" t="str">
        <f t="shared" ref="F33:F49" si="10">DATEDIF(Q33,R33,"y") + DATEDIF(U33,V33,"y") + DATEDIF(W33,X33,"y") + SUM(AF33) &amp; " años " &amp; DATEDIF(Q33,R33,"ym") + DATEDIF(U33,V33,"ym") + DATEDIF(W33,X33,"ym") + SUM(AG33) - SUM(AK33) &amp; " meses " &amp; DATEDIF(Q33,R33,"md") + DATEDIF(U33,V33,"md") + DATEDIF(W33,X33,"md") - SUM(AL33) &amp; " días"</f>
        <v>37 años 5 meses 25 días</v>
      </c>
      <c r="G33" s="22">
        <v>1</v>
      </c>
      <c r="H33" s="18" t="str">
        <f t="shared" ref="H33:H49" si="11">DATEDIF(S33,R33,"y") &amp; " años " &amp; DATEDIF(S33,R33,"ym") &amp; " meses " &amp; DATEDIF(S33,R33,"md") &amp; " días"</f>
        <v>59 años 11 meses 10 días</v>
      </c>
      <c r="I33" s="18" t="str">
        <f t="shared" ref="I33:I49" si="12">DATEDIF(T33,R33,"y") &amp; " años " &amp; DATEDIF(T33,R33,"ym") &amp; " meses " &amp; DATEDIF(T33,R33,"md") &amp; " días"</f>
        <v>8 años 10 meses 7 días</v>
      </c>
      <c r="J33" s="60"/>
      <c r="K33" s="61"/>
      <c r="L33" s="23">
        <v>25039.85</v>
      </c>
      <c r="M33" s="23">
        <f t="shared" ref="M33:M49" si="13">L33*G33</f>
        <v>25039.85</v>
      </c>
      <c r="N33" s="24" t="s">
        <v>33</v>
      </c>
      <c r="O33" s="24" t="s">
        <v>34</v>
      </c>
      <c r="P33" s="23" t="s">
        <v>129</v>
      </c>
      <c r="Q33" s="25">
        <v>31602</v>
      </c>
      <c r="R33" s="25">
        <v>45294</v>
      </c>
      <c r="S33" s="25">
        <v>23400</v>
      </c>
      <c r="T33" s="25">
        <v>42062</v>
      </c>
      <c r="U33" s="25"/>
      <c r="V33" s="25"/>
      <c r="W33" s="25"/>
      <c r="X33" s="25"/>
      <c r="Y33" s="1"/>
      <c r="Z33" s="1"/>
      <c r="AA33" s="26"/>
      <c r="AB33" s="27" t="s">
        <v>36</v>
      </c>
      <c r="AC33" s="28" t="s">
        <v>37</v>
      </c>
      <c r="AD33" s="29" t="s">
        <v>38</v>
      </c>
      <c r="AF33" s="27"/>
      <c r="AG33" s="27"/>
      <c r="AH33" s="27"/>
      <c r="AJ33" s="27"/>
      <c r="AK33" s="27"/>
      <c r="AL33" s="27"/>
      <c r="AM33" s="18" t="s">
        <v>39</v>
      </c>
    </row>
    <row r="34" spans="1:39" s="15" customFormat="1" ht="45" customHeight="1" x14ac:dyDescent="0.2">
      <c r="A34" s="18">
        <v>27</v>
      </c>
      <c r="B34" s="18" t="s">
        <v>70</v>
      </c>
      <c r="C34" s="19" t="s">
        <v>126</v>
      </c>
      <c r="D34" s="20" t="s">
        <v>130</v>
      </c>
      <c r="E34" s="21" t="s">
        <v>131</v>
      </c>
      <c r="F34" s="18" t="str">
        <f t="shared" ref="F34" si="14">DATEDIF(Q34,R34,"y") + DATEDIF(U34,V34,"y") + DATEDIF(W34,X34,"y") + SUM(AF34) &amp; " años " &amp; DATEDIF(Q34,R34,"ym") + DATEDIF(U34,V34,"ym") + DATEDIF(W34,X34,"ym") + SUM(AG34) - SUM(AK34) &amp; " meses " &amp; DATEDIF(Q34,R34,"md") + DATEDIF(U34,V34,"md") + DATEDIF(W34,X34,"md") - SUM(AL34) &amp; " días"</f>
        <v>26 años 4 meses 2 días</v>
      </c>
      <c r="G34" s="22">
        <v>1</v>
      </c>
      <c r="H34" s="18" t="str">
        <f t="shared" si="11"/>
        <v>50 años 0 meses 10 días</v>
      </c>
      <c r="I34" s="18" t="str">
        <f t="shared" si="12"/>
        <v>5 años 10 meses 7 días</v>
      </c>
      <c r="J34" s="60"/>
      <c r="K34" s="61"/>
      <c r="L34" s="23">
        <v>25039.85</v>
      </c>
      <c r="M34" s="23">
        <f t="shared" si="13"/>
        <v>25039.85</v>
      </c>
      <c r="N34" s="24" t="s">
        <v>33</v>
      </c>
      <c r="O34" s="24" t="s">
        <v>34</v>
      </c>
      <c r="P34" s="23" t="s">
        <v>132</v>
      </c>
      <c r="Q34" s="25">
        <v>35674</v>
      </c>
      <c r="R34" s="25">
        <v>45294</v>
      </c>
      <c r="S34" s="25">
        <v>27022</v>
      </c>
      <c r="T34" s="25">
        <v>43158</v>
      </c>
      <c r="U34" s="25"/>
      <c r="V34" s="25"/>
      <c r="W34" s="25"/>
      <c r="X34" s="25"/>
      <c r="Y34" s="1"/>
      <c r="Z34" s="1"/>
      <c r="AA34" s="26"/>
      <c r="AB34" s="27" t="s">
        <v>133</v>
      </c>
      <c r="AC34" s="28" t="s">
        <v>37</v>
      </c>
      <c r="AD34" s="29" t="s">
        <v>38</v>
      </c>
      <c r="AF34" s="27"/>
      <c r="AG34" s="27"/>
      <c r="AH34" s="27"/>
      <c r="AJ34" s="27"/>
      <c r="AK34" s="27"/>
      <c r="AL34" s="27"/>
      <c r="AM34" s="18" t="s">
        <v>39</v>
      </c>
    </row>
    <row r="35" spans="1:39" s="15" customFormat="1" ht="45" customHeight="1" x14ac:dyDescent="0.2">
      <c r="A35" s="18">
        <v>28</v>
      </c>
      <c r="B35" s="18"/>
      <c r="C35" s="19" t="s">
        <v>134</v>
      </c>
      <c r="D35" s="20" t="s">
        <v>135</v>
      </c>
      <c r="E35" s="21" t="s">
        <v>136</v>
      </c>
      <c r="F35" s="18" t="str">
        <f t="shared" ref="F35:F37" si="15">DATEDIF(Q35,R35,"y") + DATEDIF(U35,V35,"y") + DATEDIF(W35,X35,"y") + SUM(AF35) &amp; " años " &amp; DATEDIF(Q35,R35,"ym") + DATEDIF(U35,V35,"ym") + DATEDIF(W35,X35,"ym") + SUM(AG35) - SUM(AK35) &amp; " meses " &amp; DATEDIF(Q35,R35,"md") + DATEDIF(U35,V35,"md") + DATEDIF(W35,X35,"md") - SUM(AL35) &amp; " días"</f>
        <v>22 años 1 meses 26 días</v>
      </c>
      <c r="G35" s="22">
        <v>0.65</v>
      </c>
      <c r="H35" s="18" t="str">
        <f t="shared" si="11"/>
        <v>40 años 7 meses 1 días</v>
      </c>
      <c r="I35" s="18" t="str">
        <f t="shared" si="12"/>
        <v>6 años 0 meses 8 días</v>
      </c>
      <c r="J35" s="60"/>
      <c r="K35" s="61"/>
      <c r="L35" s="23">
        <v>23401.72</v>
      </c>
      <c r="M35" s="23">
        <f t="shared" si="13"/>
        <v>15211.118</v>
      </c>
      <c r="N35" s="24" t="s">
        <v>83</v>
      </c>
      <c r="O35" s="24" t="s">
        <v>34</v>
      </c>
      <c r="P35" s="23" t="s">
        <v>137</v>
      </c>
      <c r="Q35" s="25">
        <v>36536</v>
      </c>
      <c r="R35" s="25">
        <v>44629</v>
      </c>
      <c r="S35" s="25">
        <v>29806</v>
      </c>
      <c r="T35" s="25">
        <v>42430</v>
      </c>
      <c r="U35" s="25"/>
      <c r="V35" s="25"/>
      <c r="W35" s="25"/>
      <c r="X35" s="25"/>
      <c r="Y35" s="1"/>
      <c r="Z35" s="1"/>
      <c r="AA35" s="26"/>
      <c r="AB35" s="27" t="s">
        <v>138</v>
      </c>
      <c r="AC35" s="28" t="s">
        <v>37</v>
      </c>
      <c r="AD35" s="29" t="s">
        <v>38</v>
      </c>
      <c r="AF35" s="27"/>
      <c r="AG35" s="27"/>
      <c r="AH35" s="27"/>
      <c r="AJ35" s="27"/>
      <c r="AK35" s="27"/>
      <c r="AL35" s="27"/>
      <c r="AM35" s="18" t="s">
        <v>85</v>
      </c>
    </row>
    <row r="36" spans="1:39" s="15" customFormat="1" ht="45" customHeight="1" x14ac:dyDescent="0.2">
      <c r="A36" s="18">
        <v>29</v>
      </c>
      <c r="B36" s="18"/>
      <c r="C36" s="19" t="s">
        <v>134</v>
      </c>
      <c r="D36" s="20" t="s">
        <v>139</v>
      </c>
      <c r="E36" s="21" t="s">
        <v>140</v>
      </c>
      <c r="F36" s="18" t="str">
        <f t="shared" si="15"/>
        <v>22 años 3 meses 16 días</v>
      </c>
      <c r="G36" s="22">
        <v>0.65</v>
      </c>
      <c r="H36" s="18" t="str">
        <f t="shared" si="11"/>
        <v>54 años 1 meses 13 días</v>
      </c>
      <c r="I36" s="18" t="str">
        <f t="shared" si="12"/>
        <v>3 años 10 meses 16 días</v>
      </c>
      <c r="J36" s="60"/>
      <c r="K36" s="61"/>
      <c r="L36" s="23">
        <v>23826.3</v>
      </c>
      <c r="M36" s="23">
        <f t="shared" si="13"/>
        <v>15487.094999999999</v>
      </c>
      <c r="N36" s="24" t="s">
        <v>83</v>
      </c>
      <c r="O36" s="24" t="s">
        <v>34</v>
      </c>
      <c r="P36" s="23" t="s">
        <v>141</v>
      </c>
      <c r="Q36" s="25">
        <v>36800</v>
      </c>
      <c r="R36" s="25">
        <v>44943</v>
      </c>
      <c r="S36" s="25">
        <v>25176</v>
      </c>
      <c r="T36" s="25">
        <v>43525</v>
      </c>
      <c r="U36" s="25"/>
      <c r="V36" s="25"/>
      <c r="W36" s="25"/>
      <c r="X36" s="25"/>
      <c r="Y36" s="1"/>
      <c r="Z36" s="1"/>
      <c r="AA36" s="26"/>
      <c r="AB36" s="27" t="s">
        <v>138</v>
      </c>
      <c r="AC36" s="28" t="s">
        <v>37</v>
      </c>
      <c r="AD36" s="29" t="s">
        <v>38</v>
      </c>
      <c r="AF36" s="27"/>
      <c r="AG36" s="27"/>
      <c r="AH36" s="27"/>
      <c r="AJ36" s="27"/>
      <c r="AK36" s="27"/>
      <c r="AL36" s="27"/>
      <c r="AM36" s="18" t="s">
        <v>85</v>
      </c>
    </row>
    <row r="37" spans="1:39" s="15" customFormat="1" ht="45" customHeight="1" x14ac:dyDescent="0.2">
      <c r="A37" s="18">
        <v>30</v>
      </c>
      <c r="B37" s="18" t="s">
        <v>70</v>
      </c>
      <c r="C37" s="19" t="s">
        <v>134</v>
      </c>
      <c r="D37" s="20" t="s">
        <v>142</v>
      </c>
      <c r="E37" s="21" t="s">
        <v>143</v>
      </c>
      <c r="F37" s="18" t="str">
        <f t="shared" si="15"/>
        <v>23 años 0 meses 2 días</v>
      </c>
      <c r="G37" s="22">
        <v>0.67500000000000004</v>
      </c>
      <c r="H37" s="18" t="str">
        <f t="shared" si="11"/>
        <v>43 años 3 meses 6 días</v>
      </c>
      <c r="I37" s="18" t="str">
        <f t="shared" si="12"/>
        <v>4 años 4 meses 2 días</v>
      </c>
      <c r="J37" s="60"/>
      <c r="K37" s="61"/>
      <c r="L37" s="23">
        <v>15600</v>
      </c>
      <c r="M37" s="23">
        <f t="shared" si="13"/>
        <v>10530</v>
      </c>
      <c r="N37" s="24" t="s">
        <v>83</v>
      </c>
      <c r="O37" s="24" t="s">
        <v>34</v>
      </c>
      <c r="P37" s="23" t="s">
        <v>144</v>
      </c>
      <c r="Q37" s="25">
        <v>35977</v>
      </c>
      <c r="R37" s="25">
        <v>44380</v>
      </c>
      <c r="S37" s="25">
        <v>28576</v>
      </c>
      <c r="T37" s="25">
        <v>42795</v>
      </c>
      <c r="U37" s="25"/>
      <c r="V37" s="25"/>
      <c r="W37" s="25"/>
      <c r="X37" s="25"/>
      <c r="Y37" s="1"/>
      <c r="Z37" s="1"/>
      <c r="AA37" s="26"/>
      <c r="AB37" s="27" t="s">
        <v>138</v>
      </c>
      <c r="AC37" s="28" t="s">
        <v>37</v>
      </c>
      <c r="AD37" s="29" t="s">
        <v>38</v>
      </c>
      <c r="AF37" s="27"/>
      <c r="AG37" s="27"/>
      <c r="AH37" s="27"/>
      <c r="AJ37" s="27"/>
      <c r="AK37" s="27"/>
      <c r="AL37" s="27"/>
      <c r="AM37" s="18" t="s">
        <v>85</v>
      </c>
    </row>
    <row r="38" spans="1:39" s="15" customFormat="1" ht="45" customHeight="1" x14ac:dyDescent="0.2">
      <c r="A38" s="18">
        <v>31</v>
      </c>
      <c r="B38" s="18"/>
      <c r="C38" s="19" t="s">
        <v>134</v>
      </c>
      <c r="D38" s="20" t="s">
        <v>145</v>
      </c>
      <c r="E38" s="21" t="s">
        <v>146</v>
      </c>
      <c r="F38" s="18" t="str">
        <f>DATEDIF(Q38,R38,"y") + DATEDIF(U38,V38,"y") + DATEDIF(W38,X38,"y") + SUM(AF38) &amp; " años " &amp; DATEDIF(Q38,R38,"ym") + DATEDIF(U38,V38,"ym") + DATEDIF(W38,X38,"ym") + SUM(AG38) - SUM(AK38) &amp; " meses " &amp; DATEDIF(Q38,R38,"md") + DATEDIF(U38,V38,"md") + DATEDIF(W38,X38,"md") - SUM(AL38) &amp; " días"</f>
        <v>21 años 5 meses 26 días</v>
      </c>
      <c r="G38" s="22">
        <v>0.625</v>
      </c>
      <c r="H38" s="18" t="str">
        <f t="shared" si="11"/>
        <v>37 años 7 meses 2 días</v>
      </c>
      <c r="I38" s="18" t="str">
        <f t="shared" si="12"/>
        <v>11 años 0 meses 17 días</v>
      </c>
      <c r="J38" s="60" t="s">
        <v>13</v>
      </c>
      <c r="K38" s="61"/>
      <c r="L38" s="23">
        <v>25039.85</v>
      </c>
      <c r="M38" s="23">
        <f>L38*G38</f>
        <v>15649.90625</v>
      </c>
      <c r="N38" s="24" t="s">
        <v>147</v>
      </c>
      <c r="O38" s="24" t="s">
        <v>44</v>
      </c>
      <c r="P38" s="23" t="s">
        <v>148</v>
      </c>
      <c r="Q38" s="25">
        <v>37154</v>
      </c>
      <c r="R38" s="25">
        <v>45003</v>
      </c>
      <c r="S38" s="25">
        <v>31275</v>
      </c>
      <c r="T38" s="25">
        <v>40969</v>
      </c>
      <c r="U38" s="25"/>
      <c r="V38" s="25"/>
      <c r="W38" s="25"/>
      <c r="X38" s="25"/>
      <c r="Y38" s="1"/>
      <c r="Z38" s="1"/>
      <c r="AA38" s="26"/>
      <c r="AB38" s="27" t="s">
        <v>138</v>
      </c>
      <c r="AC38" s="28" t="s">
        <v>37</v>
      </c>
      <c r="AD38" s="29" t="s">
        <v>38</v>
      </c>
      <c r="AF38" s="27"/>
      <c r="AG38" s="27"/>
      <c r="AH38" s="27"/>
      <c r="AJ38" s="27"/>
      <c r="AK38" s="27"/>
      <c r="AL38" s="27"/>
      <c r="AM38" s="18" t="s">
        <v>85</v>
      </c>
    </row>
    <row r="39" spans="1:39" s="15" customFormat="1" ht="45" customHeight="1" x14ac:dyDescent="0.2">
      <c r="A39" s="18">
        <v>32</v>
      </c>
      <c r="B39" s="18"/>
      <c r="C39" s="19" t="s">
        <v>149</v>
      </c>
      <c r="D39" s="20" t="s">
        <v>150</v>
      </c>
      <c r="E39" s="21" t="s">
        <v>151</v>
      </c>
      <c r="F39" s="18" t="str">
        <f t="shared" si="10"/>
        <v>20 años 8 meses 2 días</v>
      </c>
      <c r="G39" s="22">
        <v>1</v>
      </c>
      <c r="H39" s="18" t="str">
        <f t="shared" si="11"/>
        <v>44 años 0 meses 24 días</v>
      </c>
      <c r="I39" s="18" t="str">
        <f t="shared" si="12"/>
        <v>6 años 10 meses 2 días</v>
      </c>
      <c r="J39" s="60"/>
      <c r="K39" s="61"/>
      <c r="L39" s="23">
        <v>23826.3</v>
      </c>
      <c r="M39" s="23">
        <f t="shared" si="13"/>
        <v>23826.3</v>
      </c>
      <c r="N39" s="24" t="s">
        <v>33</v>
      </c>
      <c r="O39" s="24" t="s">
        <v>34</v>
      </c>
      <c r="P39" s="23" t="s">
        <v>152</v>
      </c>
      <c r="Q39" s="25">
        <v>37742</v>
      </c>
      <c r="R39" s="25">
        <v>45294</v>
      </c>
      <c r="S39" s="25">
        <v>29199</v>
      </c>
      <c r="T39" s="25">
        <v>42795</v>
      </c>
      <c r="U39" s="25"/>
      <c r="V39" s="25"/>
      <c r="W39" s="25"/>
      <c r="X39" s="25"/>
      <c r="Y39" s="1"/>
      <c r="Z39" s="1"/>
      <c r="AA39" s="26"/>
      <c r="AB39" s="27" t="s">
        <v>36</v>
      </c>
      <c r="AC39" s="28" t="s">
        <v>37</v>
      </c>
      <c r="AD39" s="29" t="s">
        <v>38</v>
      </c>
      <c r="AF39" s="27"/>
      <c r="AG39" s="27"/>
      <c r="AH39" s="27"/>
      <c r="AJ39" s="27"/>
      <c r="AK39" s="27"/>
      <c r="AL39" s="27"/>
      <c r="AM39" s="18" t="s">
        <v>39</v>
      </c>
    </row>
    <row r="40" spans="1:39" s="15" customFormat="1" ht="45" customHeight="1" x14ac:dyDescent="0.2">
      <c r="A40" s="18">
        <v>33</v>
      </c>
      <c r="B40" s="18"/>
      <c r="C40" s="19" t="s">
        <v>153</v>
      </c>
      <c r="D40" s="20" t="s">
        <v>154</v>
      </c>
      <c r="E40" s="21" t="s">
        <v>155</v>
      </c>
      <c r="F40" s="18" t="str">
        <f t="shared" ref="F40:F46" si="16">DATEDIF(Q40,R40,"y") + DATEDIF(U40,V40,"y") + DATEDIF(W40,X40,"y") + SUM(AF40) &amp; " años " &amp; DATEDIF(Q40,R40,"ym") + DATEDIF(U40,V40,"ym") + DATEDIF(W40,X40,"ym") + SUM(AG40) - SUM(AK40) &amp; " meses " &amp; DATEDIF(Q40,R40,"md") + DATEDIF(U40,V40,"md") + DATEDIF(W40,X40,"md") - SUM(AL40) &amp; " días"</f>
        <v>22 años 8 meses 15 días</v>
      </c>
      <c r="G40" s="22">
        <v>0.67500000000000004</v>
      </c>
      <c r="H40" s="18" t="str">
        <f t="shared" si="11"/>
        <v>53 años 9 meses 5 días</v>
      </c>
      <c r="I40" s="18" t="str">
        <f t="shared" si="12"/>
        <v>5 años 0 meses 15 días</v>
      </c>
      <c r="J40" s="60"/>
      <c r="K40" s="61"/>
      <c r="L40" s="23">
        <v>20900.259999999998</v>
      </c>
      <c r="M40" s="23">
        <f t="shared" si="13"/>
        <v>14107.675499999999</v>
      </c>
      <c r="N40" s="24" t="s">
        <v>83</v>
      </c>
      <c r="O40" s="24" t="s">
        <v>34</v>
      </c>
      <c r="P40" s="23" t="s">
        <v>156</v>
      </c>
      <c r="Q40" s="25">
        <v>36342</v>
      </c>
      <c r="R40" s="25">
        <v>44636</v>
      </c>
      <c r="S40" s="25">
        <v>25000</v>
      </c>
      <c r="T40" s="25">
        <v>42795</v>
      </c>
      <c r="U40" s="25"/>
      <c r="V40" s="25"/>
      <c r="W40" s="25"/>
      <c r="X40" s="25"/>
      <c r="Y40" s="1"/>
      <c r="Z40" s="1"/>
      <c r="AA40" s="26"/>
      <c r="AB40" s="27" t="s">
        <v>138</v>
      </c>
      <c r="AC40" s="28" t="s">
        <v>37</v>
      </c>
      <c r="AD40" s="29" t="s">
        <v>38</v>
      </c>
      <c r="AF40" s="27"/>
      <c r="AG40" s="27"/>
      <c r="AH40" s="27"/>
      <c r="AJ40" s="27"/>
      <c r="AK40" s="27"/>
      <c r="AL40" s="27"/>
      <c r="AM40" s="18" t="s">
        <v>157</v>
      </c>
    </row>
    <row r="41" spans="1:39" s="15" customFormat="1" ht="45" customHeight="1" x14ac:dyDescent="0.2">
      <c r="A41" s="18">
        <v>34</v>
      </c>
      <c r="B41" s="18"/>
      <c r="C41" s="19" t="s">
        <v>153</v>
      </c>
      <c r="D41" s="20" t="s">
        <v>158</v>
      </c>
      <c r="E41" s="21" t="s">
        <v>159</v>
      </c>
      <c r="F41" s="18" t="str">
        <f t="shared" si="16"/>
        <v>23 años 8 meses 12 días</v>
      </c>
      <c r="G41" s="22">
        <v>0.7</v>
      </c>
      <c r="H41" s="18" t="str">
        <f t="shared" si="11"/>
        <v>53 años 5 meses 5 días</v>
      </c>
      <c r="I41" s="18" t="str">
        <f t="shared" si="12"/>
        <v>4 años 6 meses 10 días</v>
      </c>
      <c r="J41" s="60"/>
      <c r="K41" s="61"/>
      <c r="L41" s="23">
        <v>22588.39</v>
      </c>
      <c r="M41" s="23">
        <f t="shared" si="13"/>
        <v>15811.872999999998</v>
      </c>
      <c r="N41" s="24" t="s">
        <v>83</v>
      </c>
      <c r="O41" s="24" t="s">
        <v>34</v>
      </c>
      <c r="P41" s="23" t="s">
        <v>160</v>
      </c>
      <c r="Q41" s="25">
        <v>36923</v>
      </c>
      <c r="R41" s="25">
        <v>44810</v>
      </c>
      <c r="S41" s="25">
        <v>25294</v>
      </c>
      <c r="T41" s="25">
        <v>43158</v>
      </c>
      <c r="U41" s="25">
        <v>33817</v>
      </c>
      <c r="V41" s="25">
        <v>34585</v>
      </c>
      <c r="W41" s="25"/>
      <c r="X41" s="25"/>
      <c r="Y41" s="1"/>
      <c r="Z41" s="1"/>
      <c r="AA41" s="26"/>
      <c r="AB41" s="27" t="s">
        <v>138</v>
      </c>
      <c r="AC41" s="28" t="s">
        <v>37</v>
      </c>
      <c r="AD41" s="29" t="s">
        <v>38</v>
      </c>
      <c r="AF41" s="27"/>
      <c r="AG41" s="27"/>
      <c r="AH41" s="27"/>
      <c r="AJ41" s="27"/>
      <c r="AK41" s="27"/>
      <c r="AL41" s="27"/>
      <c r="AM41" s="18" t="s">
        <v>157</v>
      </c>
    </row>
    <row r="42" spans="1:39" s="15" customFormat="1" ht="45" customHeight="1" x14ac:dyDescent="0.2">
      <c r="A42" s="18">
        <v>35</v>
      </c>
      <c r="B42" s="18"/>
      <c r="C42" s="19" t="s">
        <v>153</v>
      </c>
      <c r="D42" s="20" t="s">
        <v>161</v>
      </c>
      <c r="E42" s="21" t="s">
        <v>162</v>
      </c>
      <c r="F42" s="18" t="str">
        <f t="shared" si="16"/>
        <v>20 años 0 meses 0 días</v>
      </c>
      <c r="G42" s="22">
        <v>0.6</v>
      </c>
      <c r="H42" s="18" t="str">
        <f t="shared" si="11"/>
        <v>53 años 6 meses 6 días</v>
      </c>
      <c r="I42" s="18" t="str">
        <f t="shared" si="12"/>
        <v>3 años 4 meses 10 días</v>
      </c>
      <c r="J42" s="60"/>
      <c r="K42" s="61"/>
      <c r="L42" s="23">
        <v>22588.39</v>
      </c>
      <c r="M42" s="23">
        <f t="shared" si="13"/>
        <v>13553.034</v>
      </c>
      <c r="N42" s="24" t="s">
        <v>163</v>
      </c>
      <c r="O42" s="24" t="s">
        <v>44</v>
      </c>
      <c r="P42" s="23" t="s">
        <v>164</v>
      </c>
      <c r="Q42" s="25">
        <v>39265</v>
      </c>
      <c r="R42" s="25">
        <v>45114</v>
      </c>
      <c r="S42" s="25">
        <v>25569</v>
      </c>
      <c r="T42" s="25">
        <v>43888</v>
      </c>
      <c r="U42" s="25">
        <v>36283</v>
      </c>
      <c r="V42" s="25">
        <v>37740</v>
      </c>
      <c r="W42" s="25"/>
      <c r="X42" s="25"/>
      <c r="Y42" s="1"/>
      <c r="Z42" s="1"/>
      <c r="AA42" s="26"/>
      <c r="AB42" s="27" t="s">
        <v>138</v>
      </c>
      <c r="AC42" s="28" t="s">
        <v>37</v>
      </c>
      <c r="AD42" s="29" t="s">
        <v>38</v>
      </c>
      <c r="AF42" s="27">
        <v>1</v>
      </c>
      <c r="AG42" s="27">
        <v>1</v>
      </c>
      <c r="AH42" s="27"/>
      <c r="AJ42" s="27"/>
      <c r="AK42" s="27">
        <v>12</v>
      </c>
      <c r="AL42" s="27">
        <v>31</v>
      </c>
      <c r="AM42" s="18" t="s">
        <v>157</v>
      </c>
    </row>
    <row r="43" spans="1:39" s="15" customFormat="1" ht="45" customHeight="1" x14ac:dyDescent="0.2">
      <c r="A43" s="18">
        <v>36</v>
      </c>
      <c r="B43" s="18"/>
      <c r="C43" s="19" t="s">
        <v>153</v>
      </c>
      <c r="D43" s="20" t="s">
        <v>165</v>
      </c>
      <c r="E43" s="21" t="s">
        <v>166</v>
      </c>
      <c r="F43" s="18" t="str">
        <f t="shared" si="16"/>
        <v>20 años 0 meses 1 días</v>
      </c>
      <c r="G43" s="22">
        <v>0.6</v>
      </c>
      <c r="H43" s="18" t="str">
        <f t="shared" si="11"/>
        <v>63 años 4 meses 12 días</v>
      </c>
      <c r="I43" s="18" t="str">
        <f t="shared" si="12"/>
        <v>2 años 7 meses 5 días</v>
      </c>
      <c r="J43" s="60"/>
      <c r="K43" s="61"/>
      <c r="L43" s="23">
        <v>22588.39</v>
      </c>
      <c r="M43" s="23">
        <f t="shared" si="13"/>
        <v>13553.034</v>
      </c>
      <c r="N43" s="24" t="s">
        <v>163</v>
      </c>
      <c r="O43" s="24" t="s">
        <v>44</v>
      </c>
      <c r="P43" s="23" t="s">
        <v>167</v>
      </c>
      <c r="Q43" s="25">
        <v>37895</v>
      </c>
      <c r="R43" s="25">
        <v>45201</v>
      </c>
      <c r="S43" s="25">
        <v>22056</v>
      </c>
      <c r="T43" s="25">
        <v>44254</v>
      </c>
      <c r="U43" s="25"/>
      <c r="V43" s="25"/>
      <c r="W43" s="25"/>
      <c r="X43" s="25"/>
      <c r="Y43" s="1"/>
      <c r="Z43" s="1"/>
      <c r="AA43" s="26"/>
      <c r="AB43" s="27" t="s">
        <v>138</v>
      </c>
      <c r="AC43" s="28" t="s">
        <v>37</v>
      </c>
      <c r="AD43" s="29" t="s">
        <v>38</v>
      </c>
      <c r="AF43" s="27"/>
      <c r="AG43" s="27"/>
      <c r="AH43" s="27"/>
      <c r="AJ43" s="27"/>
      <c r="AK43" s="27"/>
      <c r="AL43" s="27"/>
      <c r="AM43" s="18" t="s">
        <v>157</v>
      </c>
    </row>
    <row r="44" spans="1:39" s="15" customFormat="1" ht="45" customHeight="1" x14ac:dyDescent="0.2">
      <c r="A44" s="18">
        <v>37</v>
      </c>
      <c r="B44" s="18"/>
      <c r="C44" s="19" t="s">
        <v>153</v>
      </c>
      <c r="D44" s="20" t="s">
        <v>168</v>
      </c>
      <c r="E44" s="21" t="s">
        <v>169</v>
      </c>
      <c r="F44" s="18" t="str">
        <f t="shared" si="16"/>
        <v>24 años 9 meses 5 días</v>
      </c>
      <c r="G44" s="22">
        <v>0.72499999999999998</v>
      </c>
      <c r="H44" s="18" t="str">
        <f t="shared" si="11"/>
        <v>44 años 4 meses 20 días</v>
      </c>
      <c r="I44" s="18" t="str">
        <f t="shared" si="12"/>
        <v>7 años 6 meses 18 días</v>
      </c>
      <c r="J44" s="60"/>
      <c r="K44" s="61"/>
      <c r="L44" s="23">
        <v>23826.3</v>
      </c>
      <c r="M44" s="23">
        <f t="shared" si="13"/>
        <v>17274.067499999997</v>
      </c>
      <c r="N44" s="24" t="s">
        <v>163</v>
      </c>
      <c r="O44" s="24" t="s">
        <v>44</v>
      </c>
      <c r="P44" s="23" t="s">
        <v>170</v>
      </c>
      <c r="Q44" s="25">
        <v>36800</v>
      </c>
      <c r="R44" s="25">
        <v>45188</v>
      </c>
      <c r="S44" s="25">
        <v>28975</v>
      </c>
      <c r="T44" s="25">
        <v>42430</v>
      </c>
      <c r="U44" s="25">
        <v>35004</v>
      </c>
      <c r="V44" s="25">
        <v>35661</v>
      </c>
      <c r="W44" s="25"/>
      <c r="X44" s="25"/>
      <c r="Y44" s="1"/>
      <c r="Z44" s="1"/>
      <c r="AA44" s="26"/>
      <c r="AB44" s="27" t="s">
        <v>138</v>
      </c>
      <c r="AC44" s="28" t="s">
        <v>37</v>
      </c>
      <c r="AD44" s="29" t="s">
        <v>38</v>
      </c>
      <c r="AF44" s="27">
        <v>1</v>
      </c>
      <c r="AG44" s="27">
        <v>1</v>
      </c>
      <c r="AH44" s="27"/>
      <c r="AJ44" s="27"/>
      <c r="AK44" s="27">
        <v>12</v>
      </c>
      <c r="AL44" s="27">
        <v>31</v>
      </c>
      <c r="AM44" s="18" t="s">
        <v>157</v>
      </c>
    </row>
    <row r="45" spans="1:39" s="15" customFormat="1" ht="45" customHeight="1" x14ac:dyDescent="0.2">
      <c r="A45" s="18">
        <v>38</v>
      </c>
      <c r="B45" s="18"/>
      <c r="C45" s="19" t="s">
        <v>153</v>
      </c>
      <c r="D45" s="20" t="s">
        <v>171</v>
      </c>
      <c r="E45" s="21" t="s">
        <v>172</v>
      </c>
      <c r="F45" s="18" t="str">
        <f t="shared" si="16"/>
        <v>20 años 0 meses 0 días</v>
      </c>
      <c r="G45" s="22">
        <v>0.6</v>
      </c>
      <c r="H45" s="18" t="str">
        <f t="shared" si="11"/>
        <v>41 años 11 meses 7 días</v>
      </c>
      <c r="I45" s="18" t="str">
        <f t="shared" si="12"/>
        <v>1 años 3 meses 5 días</v>
      </c>
      <c r="J45" s="60"/>
      <c r="K45" s="61"/>
      <c r="L45" s="23">
        <v>22588.39</v>
      </c>
      <c r="M45" s="23">
        <f t="shared" si="13"/>
        <v>13553.034</v>
      </c>
      <c r="N45" s="24" t="s">
        <v>163</v>
      </c>
      <c r="O45" s="24" t="s">
        <v>44</v>
      </c>
      <c r="P45" s="23" t="s">
        <v>173</v>
      </c>
      <c r="Q45" s="25">
        <v>37773</v>
      </c>
      <c r="R45" s="25">
        <v>45078</v>
      </c>
      <c r="S45" s="25">
        <v>29762</v>
      </c>
      <c r="T45" s="25">
        <v>44619</v>
      </c>
      <c r="U45" s="25"/>
      <c r="V45" s="25"/>
      <c r="W45" s="25"/>
      <c r="X45" s="25"/>
      <c r="Y45" s="1"/>
      <c r="Z45" s="1"/>
      <c r="AA45" s="26"/>
      <c r="AB45" s="27" t="s">
        <v>138</v>
      </c>
      <c r="AC45" s="28" t="s">
        <v>37</v>
      </c>
      <c r="AD45" s="29" t="s">
        <v>38</v>
      </c>
      <c r="AF45" s="27"/>
      <c r="AG45" s="27"/>
      <c r="AH45" s="27"/>
      <c r="AJ45" s="27"/>
      <c r="AK45" s="27"/>
      <c r="AL45" s="27"/>
      <c r="AM45" s="18" t="s">
        <v>157</v>
      </c>
    </row>
    <row r="46" spans="1:39" s="15" customFormat="1" ht="45" customHeight="1" x14ac:dyDescent="0.2">
      <c r="A46" s="18">
        <v>39</v>
      </c>
      <c r="B46" s="18"/>
      <c r="C46" s="19" t="s">
        <v>153</v>
      </c>
      <c r="D46" s="20" t="s">
        <v>174</v>
      </c>
      <c r="E46" s="21" t="s">
        <v>175</v>
      </c>
      <c r="F46" s="18" t="str">
        <f t="shared" si="16"/>
        <v>20 años 0 meses 29 días</v>
      </c>
      <c r="G46" s="22">
        <v>0.6</v>
      </c>
      <c r="H46" s="18" t="str">
        <f t="shared" si="11"/>
        <v>46 años 2 meses 15 días</v>
      </c>
      <c r="I46" s="18" t="str">
        <f t="shared" si="12"/>
        <v>4 años 2 meses 29 días</v>
      </c>
      <c r="J46" s="60"/>
      <c r="K46" s="61"/>
      <c r="L46" s="23">
        <v>22588.39</v>
      </c>
      <c r="M46" s="23">
        <f t="shared" si="13"/>
        <v>13553.034</v>
      </c>
      <c r="N46" s="24" t="s">
        <v>163</v>
      </c>
      <c r="O46" s="24" t="s">
        <v>44</v>
      </c>
      <c r="P46" s="23" t="s">
        <v>176</v>
      </c>
      <c r="Q46" s="25">
        <v>37742</v>
      </c>
      <c r="R46" s="25">
        <v>45076</v>
      </c>
      <c r="S46" s="25">
        <v>28199</v>
      </c>
      <c r="T46" s="25">
        <v>43525</v>
      </c>
      <c r="U46" s="25"/>
      <c r="V46" s="25"/>
      <c r="W46" s="25"/>
      <c r="X46" s="25"/>
      <c r="Y46" s="1"/>
      <c r="Z46" s="1"/>
      <c r="AA46" s="26"/>
      <c r="AB46" s="27" t="s">
        <v>138</v>
      </c>
      <c r="AC46" s="28" t="s">
        <v>37</v>
      </c>
      <c r="AD46" s="29" t="s">
        <v>38</v>
      </c>
      <c r="AF46" s="27"/>
      <c r="AG46" s="27"/>
      <c r="AH46" s="27"/>
      <c r="AJ46" s="27"/>
      <c r="AK46" s="27"/>
      <c r="AL46" s="27"/>
      <c r="AM46" s="18" t="s">
        <v>157</v>
      </c>
    </row>
    <row r="47" spans="1:39" s="15" customFormat="1" ht="45" customHeight="1" x14ac:dyDescent="0.2">
      <c r="A47" s="18">
        <v>40</v>
      </c>
      <c r="B47" s="18"/>
      <c r="C47" s="19" t="s">
        <v>177</v>
      </c>
      <c r="D47" s="20" t="s">
        <v>178</v>
      </c>
      <c r="E47" s="21" t="s">
        <v>179</v>
      </c>
      <c r="F47" s="18" t="str">
        <f t="shared" si="10"/>
        <v>21 años 7 meses 2 días</v>
      </c>
      <c r="G47" s="22">
        <v>1</v>
      </c>
      <c r="H47" s="18" t="str">
        <f t="shared" si="11"/>
        <v>46 años 2 meses 2 días</v>
      </c>
      <c r="I47" s="18" t="str">
        <f t="shared" si="12"/>
        <v>9 años 10 meses 2 días</v>
      </c>
      <c r="J47" s="60"/>
      <c r="K47" s="61"/>
      <c r="L47" s="23">
        <v>22588.39</v>
      </c>
      <c r="M47" s="23">
        <f t="shared" si="13"/>
        <v>22588.39</v>
      </c>
      <c r="N47" s="24" t="s">
        <v>33</v>
      </c>
      <c r="O47" s="24" t="s">
        <v>34</v>
      </c>
      <c r="P47" s="23" t="s">
        <v>180</v>
      </c>
      <c r="Q47" s="25">
        <v>37408</v>
      </c>
      <c r="R47" s="25">
        <v>45294</v>
      </c>
      <c r="S47" s="25">
        <v>28430</v>
      </c>
      <c r="T47" s="25">
        <v>41699</v>
      </c>
      <c r="U47" s="25"/>
      <c r="V47" s="25"/>
      <c r="W47" s="25"/>
      <c r="X47" s="25"/>
      <c r="Y47" s="1"/>
      <c r="Z47" s="1"/>
      <c r="AA47" s="26"/>
      <c r="AB47" s="27" t="s">
        <v>36</v>
      </c>
      <c r="AC47" s="28" t="s">
        <v>37</v>
      </c>
      <c r="AD47" s="29" t="s">
        <v>38</v>
      </c>
      <c r="AF47" s="27"/>
      <c r="AG47" s="27"/>
      <c r="AH47" s="27"/>
      <c r="AJ47" s="27"/>
      <c r="AK47" s="27"/>
      <c r="AL47" s="27"/>
      <c r="AM47" s="18" t="s">
        <v>39</v>
      </c>
    </row>
    <row r="48" spans="1:39" s="15" customFormat="1" ht="45" customHeight="1" x14ac:dyDescent="0.2">
      <c r="A48" s="18">
        <v>41</v>
      </c>
      <c r="B48" s="18"/>
      <c r="C48" s="19" t="s">
        <v>181</v>
      </c>
      <c r="D48" s="20" t="s">
        <v>182</v>
      </c>
      <c r="E48" s="21" t="s">
        <v>183</v>
      </c>
      <c r="F48" s="18" t="str">
        <f t="shared" ref="F48" si="17">DATEDIF(Q48,R48,"y") + DATEDIF(U48,V48,"y") + DATEDIF(W48,X48,"y") + SUM(AF48) &amp; " años " &amp; DATEDIF(Q48,R48,"ym") + DATEDIF(U48,V48,"ym") + DATEDIF(W48,X48,"ym") + SUM(AG48) - SUM(AK48) &amp; " meses " &amp; DATEDIF(Q48,R48,"md") + DATEDIF(U48,V48,"md") + DATEDIF(W48,X48,"md") - SUM(AL48) &amp; " días"</f>
        <v>22 años 4 meses 22 días</v>
      </c>
      <c r="G48" s="22">
        <v>0.65</v>
      </c>
      <c r="H48" s="18" t="str">
        <f t="shared" si="11"/>
        <v>48 años 9 meses 1 días</v>
      </c>
      <c r="I48" s="18" t="str">
        <f t="shared" si="12"/>
        <v>11 años 7 meses 1 días</v>
      </c>
      <c r="J48" s="60" t="s">
        <v>13</v>
      </c>
      <c r="K48" s="61"/>
      <c r="L48" s="23">
        <v>22588.39</v>
      </c>
      <c r="M48" s="23">
        <f t="shared" si="13"/>
        <v>14682.4535</v>
      </c>
      <c r="N48" s="24" t="s">
        <v>163</v>
      </c>
      <c r="O48" s="24" t="s">
        <v>44</v>
      </c>
      <c r="P48" s="23" t="s">
        <v>184</v>
      </c>
      <c r="Q48" s="25">
        <v>37021</v>
      </c>
      <c r="R48" s="25">
        <v>45201</v>
      </c>
      <c r="S48" s="25">
        <v>27395</v>
      </c>
      <c r="T48" s="25">
        <v>40969</v>
      </c>
      <c r="U48" s="25"/>
      <c r="V48" s="25"/>
      <c r="W48" s="25"/>
      <c r="X48" s="25"/>
      <c r="Y48" s="1"/>
      <c r="Z48" s="1"/>
      <c r="AA48" s="26"/>
      <c r="AB48" s="27" t="s">
        <v>138</v>
      </c>
      <c r="AC48" s="28" t="s">
        <v>37</v>
      </c>
      <c r="AD48" s="29" t="s">
        <v>38</v>
      </c>
      <c r="AF48" s="27"/>
      <c r="AG48" s="27"/>
      <c r="AH48" s="27"/>
      <c r="AJ48" s="27"/>
      <c r="AK48" s="27"/>
      <c r="AL48" s="27"/>
      <c r="AM48" s="18" t="s">
        <v>157</v>
      </c>
    </row>
    <row r="49" spans="1:43" s="15" customFormat="1" ht="45" customHeight="1" x14ac:dyDescent="0.2">
      <c r="A49" s="18">
        <v>42</v>
      </c>
      <c r="B49" s="18"/>
      <c r="C49" s="19" t="s">
        <v>185</v>
      </c>
      <c r="D49" s="20" t="s">
        <v>186</v>
      </c>
      <c r="E49" s="21" t="s">
        <v>187</v>
      </c>
      <c r="F49" s="18" t="str">
        <f t="shared" si="10"/>
        <v>9 años 7 meses 2 días</v>
      </c>
      <c r="G49" s="22">
        <v>0.8</v>
      </c>
      <c r="H49" s="18" t="str">
        <f t="shared" si="11"/>
        <v>30 años 10 meses 11 días</v>
      </c>
      <c r="I49" s="18" t="str">
        <f t="shared" si="12"/>
        <v>9 años 7 meses 2 días</v>
      </c>
      <c r="J49" s="60"/>
      <c r="K49" s="61"/>
      <c r="L49" s="23">
        <v>19163.830000000002</v>
      </c>
      <c r="M49" s="23">
        <f t="shared" si="13"/>
        <v>15331.064000000002</v>
      </c>
      <c r="N49" s="24" t="s">
        <v>33</v>
      </c>
      <c r="O49" s="24" t="s">
        <v>34</v>
      </c>
      <c r="P49" s="23" t="s">
        <v>188</v>
      </c>
      <c r="Q49" s="25">
        <v>41791</v>
      </c>
      <c r="R49" s="25">
        <v>45294</v>
      </c>
      <c r="S49" s="25">
        <v>34023</v>
      </c>
      <c r="T49" s="25">
        <v>41791</v>
      </c>
      <c r="U49" s="25"/>
      <c r="V49" s="25"/>
      <c r="W49" s="25"/>
      <c r="X49" s="25"/>
      <c r="Y49" s="1"/>
      <c r="Z49" s="1"/>
      <c r="AA49" s="26"/>
      <c r="AB49" s="27" t="s">
        <v>36</v>
      </c>
      <c r="AC49" s="28" t="s">
        <v>37</v>
      </c>
      <c r="AD49" s="29" t="s">
        <v>38</v>
      </c>
      <c r="AF49" s="27"/>
      <c r="AG49" s="27"/>
      <c r="AH49" s="27"/>
      <c r="AJ49" s="27"/>
      <c r="AK49" s="27"/>
      <c r="AL49" s="27"/>
      <c r="AM49" s="18" t="s">
        <v>39</v>
      </c>
    </row>
    <row r="50" spans="1:43" s="1" customFormat="1" ht="12.75" x14ac:dyDescent="0.2"/>
    <row r="51" spans="1:43" s="1" customFormat="1" ht="12.75" x14ac:dyDescent="0.2">
      <c r="A51" s="65" t="s">
        <v>189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 t="s">
        <v>2</v>
      </c>
      <c r="AG51" s="65"/>
      <c r="AH51" s="65"/>
      <c r="AI51" s="65"/>
      <c r="AJ51" s="65" t="s">
        <v>3</v>
      </c>
      <c r="AK51" s="65"/>
      <c r="AL51" s="65"/>
      <c r="AM51" s="65"/>
      <c r="AN51" s="4"/>
      <c r="AO51" s="4"/>
      <c r="AP51" s="4"/>
      <c r="AQ51" s="4"/>
    </row>
    <row r="52" spans="1:43" s="17" customFormat="1" ht="25.5" x14ac:dyDescent="0.2">
      <c r="A52" s="5" t="s">
        <v>4</v>
      </c>
      <c r="B52" s="5" t="s">
        <v>5</v>
      </c>
      <c r="C52" s="6" t="s">
        <v>6</v>
      </c>
      <c r="D52" s="6" t="s">
        <v>7</v>
      </c>
      <c r="E52" s="66" t="s">
        <v>8</v>
      </c>
      <c r="F52" s="67" t="s">
        <v>9</v>
      </c>
      <c r="G52" s="7" t="s">
        <v>10</v>
      </c>
      <c r="H52" s="6" t="s">
        <v>11</v>
      </c>
      <c r="I52" s="8" t="s">
        <v>12</v>
      </c>
      <c r="J52" s="66" t="s">
        <v>13</v>
      </c>
      <c r="K52" s="67"/>
      <c r="L52" s="9" t="s">
        <v>14</v>
      </c>
      <c r="M52" s="10" t="s">
        <v>15</v>
      </c>
      <c r="N52" s="10" t="s">
        <v>16</v>
      </c>
      <c r="O52" s="10" t="s">
        <v>17</v>
      </c>
      <c r="P52" s="10" t="s">
        <v>190</v>
      </c>
      <c r="Q52" s="11" t="s">
        <v>19</v>
      </c>
      <c r="R52" s="11" t="s">
        <v>20</v>
      </c>
      <c r="S52" s="12" t="s">
        <v>21</v>
      </c>
      <c r="T52" s="6" t="s">
        <v>13</v>
      </c>
      <c r="U52" s="11" t="s">
        <v>19</v>
      </c>
      <c r="V52" s="11" t="s">
        <v>20</v>
      </c>
      <c r="W52" s="11" t="s">
        <v>19</v>
      </c>
      <c r="X52" s="11" t="s">
        <v>20</v>
      </c>
      <c r="Y52" s="1"/>
      <c r="Z52" s="1"/>
      <c r="AA52" s="13"/>
      <c r="AB52" s="14" t="s">
        <v>22</v>
      </c>
      <c r="AC52" s="14" t="s">
        <v>23</v>
      </c>
      <c r="AD52" s="14" t="s">
        <v>24</v>
      </c>
      <c r="AE52" s="15"/>
      <c r="AF52" s="16" t="s">
        <v>25</v>
      </c>
      <c r="AG52" s="16" t="s">
        <v>26</v>
      </c>
      <c r="AH52" s="16" t="s">
        <v>27</v>
      </c>
      <c r="AI52" s="15"/>
      <c r="AJ52" s="16" t="s">
        <v>25</v>
      </c>
      <c r="AK52" s="16" t="s">
        <v>26</v>
      </c>
      <c r="AL52" s="16" t="s">
        <v>28</v>
      </c>
      <c r="AM52" s="6" t="s">
        <v>29</v>
      </c>
    </row>
    <row r="53" spans="1:43" s="15" customFormat="1" ht="45" customHeight="1" x14ac:dyDescent="0.2">
      <c r="A53" s="18">
        <v>1</v>
      </c>
      <c r="B53" s="18"/>
      <c r="C53" s="19" t="s">
        <v>191</v>
      </c>
      <c r="D53" s="20" t="s">
        <v>192</v>
      </c>
      <c r="E53" s="21" t="s">
        <v>193</v>
      </c>
      <c r="F53" s="18" t="str">
        <f t="shared" ref="F53:F64" si="18">DATEDIF(Q53,R53,"y") + DATEDIF(U53,V53,"y") + DATEDIF(W53,X53,"y") + SUM(AF53) &amp; " años " &amp; DATEDIF(Q53,R53,"ym") + DATEDIF(U53,V53,"ym") + DATEDIF(W53,X53,"ym") + SUM(AG53) - SUM(AK53) &amp; " meses " &amp; DATEDIF(Q53,R53,"md") + DATEDIF(U53,V53,"md") + DATEDIF(W53,X53,"md") - SUM(AL53) &amp; " días"</f>
        <v>34 años 8 meses 2 días</v>
      </c>
      <c r="G53" s="22">
        <v>1</v>
      </c>
      <c r="H53" s="18" t="str">
        <f t="shared" ref="H53:H64" si="19">DATEDIF(S53,R53,"y") &amp; " años " &amp; DATEDIF(S53,R53,"ym") &amp; " meses " &amp; DATEDIF(S53,R53,"md") &amp; " días"</f>
        <v>54 años 10 meses 28 días</v>
      </c>
      <c r="I53" s="18" t="str">
        <f t="shared" ref="I53:I63" si="20">DATEDIF(T53,R53,"y") &amp; " años " &amp; DATEDIF(T53,R53,"ym") &amp; " meses " &amp; DATEDIF(T53,R53,"md") &amp; " días"</f>
        <v>3 años 10 meses 7 días</v>
      </c>
      <c r="J53" s="60"/>
      <c r="K53" s="61"/>
      <c r="L53" s="23">
        <v>29343.32</v>
      </c>
      <c r="M53" s="23">
        <f t="shared" ref="M53:M63" si="21">L53*G53</f>
        <v>29343.32</v>
      </c>
      <c r="N53" s="24"/>
      <c r="O53" s="24" t="s">
        <v>44</v>
      </c>
      <c r="P53" s="23" t="s">
        <v>194</v>
      </c>
      <c r="Q53" s="25">
        <v>32629</v>
      </c>
      <c r="R53" s="25">
        <v>45294</v>
      </c>
      <c r="S53" s="25">
        <v>25240</v>
      </c>
      <c r="T53" s="25">
        <v>43888</v>
      </c>
      <c r="U53" s="25"/>
      <c r="V53" s="25"/>
      <c r="W53" s="25"/>
      <c r="X53" s="25"/>
      <c r="Y53" s="1"/>
      <c r="Z53" s="1"/>
      <c r="AA53" s="26"/>
      <c r="AB53" s="27" t="s">
        <v>195</v>
      </c>
      <c r="AC53" s="28" t="s">
        <v>37</v>
      </c>
      <c r="AD53" s="29" t="s">
        <v>38</v>
      </c>
      <c r="AF53" s="27"/>
      <c r="AG53" s="27"/>
      <c r="AH53" s="27"/>
      <c r="AJ53" s="27"/>
      <c r="AK53" s="27"/>
      <c r="AL53" s="27"/>
      <c r="AM53" s="18" t="s">
        <v>46</v>
      </c>
    </row>
    <row r="54" spans="1:43" s="15" customFormat="1" ht="45" customHeight="1" x14ac:dyDescent="0.2">
      <c r="A54" s="18">
        <v>2</v>
      </c>
      <c r="B54" s="18"/>
      <c r="C54" s="19" t="s">
        <v>196</v>
      </c>
      <c r="D54" s="20" t="s">
        <v>197</v>
      </c>
      <c r="E54" s="21" t="s">
        <v>198</v>
      </c>
      <c r="F54" s="18" t="str">
        <f t="shared" si="18"/>
        <v>31 años 3 meses 1 días</v>
      </c>
      <c r="G54" s="22">
        <v>0.88</v>
      </c>
      <c r="H54" s="18" t="str">
        <f t="shared" si="19"/>
        <v>56 años 8 meses 14 días</v>
      </c>
      <c r="I54" s="18" t="str">
        <f t="shared" si="20"/>
        <v>4 años 10 meses 7 días</v>
      </c>
      <c r="J54" s="60"/>
      <c r="K54" s="61"/>
      <c r="L54" s="23">
        <v>70000</v>
      </c>
      <c r="M54" s="23">
        <f t="shared" si="21"/>
        <v>61600</v>
      </c>
      <c r="N54" s="24"/>
      <c r="O54" s="24" t="s">
        <v>44</v>
      </c>
      <c r="P54" s="23" t="s">
        <v>199</v>
      </c>
      <c r="Q54" s="25">
        <v>34090</v>
      </c>
      <c r="R54" s="25">
        <v>45294</v>
      </c>
      <c r="S54" s="25">
        <v>24582</v>
      </c>
      <c r="T54" s="25">
        <v>43523</v>
      </c>
      <c r="U54" s="25">
        <v>32174</v>
      </c>
      <c r="V54" s="25">
        <v>32385</v>
      </c>
      <c r="W54" s="25"/>
      <c r="X54" s="25"/>
      <c r="Y54" s="1"/>
      <c r="Z54" s="1"/>
      <c r="AA54" s="26"/>
      <c r="AB54" s="27" t="s">
        <v>195</v>
      </c>
      <c r="AC54" s="28" t="s">
        <v>37</v>
      </c>
      <c r="AD54" s="29" t="s">
        <v>38</v>
      </c>
      <c r="AF54" s="27">
        <v>1</v>
      </c>
      <c r="AG54" s="27">
        <v>1</v>
      </c>
      <c r="AH54" s="27"/>
      <c r="AJ54" s="27"/>
      <c r="AK54" s="27">
        <v>12</v>
      </c>
      <c r="AL54" s="27">
        <v>30</v>
      </c>
      <c r="AM54" s="18" t="s">
        <v>46</v>
      </c>
    </row>
    <row r="55" spans="1:43" s="15" customFormat="1" ht="45" customHeight="1" x14ac:dyDescent="0.2">
      <c r="A55" s="18">
        <v>3</v>
      </c>
      <c r="B55" s="18" t="s">
        <v>70</v>
      </c>
      <c r="C55" s="19" t="s">
        <v>200</v>
      </c>
      <c r="D55" s="20" t="s">
        <v>201</v>
      </c>
      <c r="E55" s="21" t="s">
        <v>202</v>
      </c>
      <c r="F55" s="18" t="str">
        <f t="shared" si="18"/>
        <v>28 años 10 meses 2 días</v>
      </c>
      <c r="G55" s="22">
        <v>0.82499999999999996</v>
      </c>
      <c r="H55" s="18" t="str">
        <f t="shared" si="19"/>
        <v>54 años 10 meses 0 días</v>
      </c>
      <c r="I55" s="18" t="str">
        <f t="shared" si="20"/>
        <v>3 años 10 meses 7 días</v>
      </c>
      <c r="J55" s="60"/>
      <c r="K55" s="61"/>
      <c r="L55" s="23">
        <v>27563.58</v>
      </c>
      <c r="M55" s="23">
        <f t="shared" si="21"/>
        <v>22739.9535</v>
      </c>
      <c r="N55" s="24"/>
      <c r="O55" s="24" t="s">
        <v>44</v>
      </c>
      <c r="P55" s="23" t="s">
        <v>203</v>
      </c>
      <c r="Q55" s="25">
        <v>34759</v>
      </c>
      <c r="R55" s="25">
        <v>45294</v>
      </c>
      <c r="S55" s="25">
        <v>25265</v>
      </c>
      <c r="T55" s="25">
        <v>43888</v>
      </c>
      <c r="U55" s="25"/>
      <c r="V55" s="25"/>
      <c r="W55" s="25"/>
      <c r="X55" s="25"/>
      <c r="Y55" s="1"/>
      <c r="Z55" s="1"/>
      <c r="AA55" s="26"/>
      <c r="AB55" s="27" t="s">
        <v>195</v>
      </c>
      <c r="AC55" s="28" t="s">
        <v>37</v>
      </c>
      <c r="AD55" s="29" t="s">
        <v>38</v>
      </c>
      <c r="AF55" s="27"/>
      <c r="AG55" s="27"/>
      <c r="AH55" s="27"/>
      <c r="AJ55" s="27"/>
      <c r="AK55" s="27"/>
      <c r="AL55" s="27"/>
      <c r="AM55" s="18" t="s">
        <v>46</v>
      </c>
    </row>
    <row r="56" spans="1:43" s="15" customFormat="1" ht="45" customHeight="1" x14ac:dyDescent="0.2">
      <c r="A56" s="18">
        <v>4</v>
      </c>
      <c r="B56" s="18"/>
      <c r="C56" s="19" t="s">
        <v>200</v>
      </c>
      <c r="D56" s="20" t="s">
        <v>204</v>
      </c>
      <c r="E56" s="21" t="s">
        <v>205</v>
      </c>
      <c r="F56" s="18" t="str">
        <f t="shared" si="18"/>
        <v>33 años 11 meses 30 días</v>
      </c>
      <c r="G56" s="22">
        <v>0.97</v>
      </c>
      <c r="H56" s="18" t="str">
        <f t="shared" si="19"/>
        <v>52 años 5 meses 17 días</v>
      </c>
      <c r="I56" s="18" t="str">
        <f t="shared" si="20"/>
        <v>4 años 10 meses 7 días</v>
      </c>
      <c r="J56" s="60"/>
      <c r="K56" s="61"/>
      <c r="L56" s="23">
        <v>27563.58</v>
      </c>
      <c r="M56" s="23">
        <f t="shared" si="21"/>
        <v>26736.672600000002</v>
      </c>
      <c r="N56" s="24"/>
      <c r="O56" s="24" t="s">
        <v>44</v>
      </c>
      <c r="P56" s="23" t="s">
        <v>206</v>
      </c>
      <c r="Q56" s="25">
        <v>38899</v>
      </c>
      <c r="R56" s="25">
        <v>45294</v>
      </c>
      <c r="S56" s="25">
        <v>26131</v>
      </c>
      <c r="T56" s="25">
        <v>43523</v>
      </c>
      <c r="U56" s="25">
        <v>32272</v>
      </c>
      <c r="V56" s="25">
        <v>38297</v>
      </c>
      <c r="W56" s="25"/>
      <c r="X56" s="25"/>
      <c r="Y56" s="1"/>
      <c r="Z56" s="1"/>
      <c r="AA56" s="26"/>
      <c r="AB56" s="27" t="s">
        <v>36</v>
      </c>
      <c r="AC56" s="28" t="s">
        <v>37</v>
      </c>
      <c r="AD56" s="29" t="s">
        <v>38</v>
      </c>
      <c r="AF56" s="27"/>
      <c r="AG56" s="27"/>
      <c r="AH56" s="27"/>
      <c r="AJ56" s="27"/>
      <c r="AK56" s="27"/>
      <c r="AL56" s="27"/>
      <c r="AM56" s="18" t="s">
        <v>46</v>
      </c>
    </row>
    <row r="57" spans="1:43" s="15" customFormat="1" ht="45" customHeight="1" x14ac:dyDescent="0.2">
      <c r="A57" s="18">
        <v>5</v>
      </c>
      <c r="B57" s="18"/>
      <c r="C57" s="19" t="s">
        <v>207</v>
      </c>
      <c r="D57" s="20" t="s">
        <v>208</v>
      </c>
      <c r="E57" s="21" t="s">
        <v>209</v>
      </c>
      <c r="F57" s="18" t="str">
        <f t="shared" si="18"/>
        <v>28 años 7 meses 2 días</v>
      </c>
      <c r="G57" s="22">
        <v>1</v>
      </c>
      <c r="H57" s="18" t="str">
        <f t="shared" si="19"/>
        <v>62 años 10 meses 14 días</v>
      </c>
      <c r="I57" s="18" t="str">
        <f t="shared" si="20"/>
        <v>1 años 10 meses 7 días</v>
      </c>
      <c r="J57" s="60"/>
      <c r="K57" s="61"/>
      <c r="L57" s="23">
        <v>25039.85</v>
      </c>
      <c r="M57" s="23">
        <f t="shared" si="21"/>
        <v>25039.85</v>
      </c>
      <c r="N57" s="24" t="s">
        <v>210</v>
      </c>
      <c r="O57" s="24" t="s">
        <v>211</v>
      </c>
      <c r="P57" s="23" t="s">
        <v>212</v>
      </c>
      <c r="Q57" s="25">
        <v>34851</v>
      </c>
      <c r="R57" s="25">
        <v>45294</v>
      </c>
      <c r="S57" s="25">
        <v>22332</v>
      </c>
      <c r="T57" s="25">
        <v>44619</v>
      </c>
      <c r="U57" s="25"/>
      <c r="V57" s="25"/>
      <c r="W57" s="25"/>
      <c r="X57" s="25"/>
      <c r="Y57" s="1"/>
      <c r="Z57" s="1"/>
      <c r="AA57" s="26"/>
      <c r="AB57" s="27" t="s">
        <v>51</v>
      </c>
      <c r="AC57" s="28" t="s">
        <v>37</v>
      </c>
      <c r="AD57" s="29" t="s">
        <v>38</v>
      </c>
      <c r="AF57" s="27"/>
      <c r="AG57" s="27"/>
      <c r="AH57" s="27"/>
      <c r="AJ57" s="27"/>
      <c r="AK57" s="27"/>
      <c r="AL57" s="27"/>
      <c r="AM57" s="18" t="s">
        <v>39</v>
      </c>
    </row>
    <row r="58" spans="1:43" s="15" customFormat="1" ht="45" customHeight="1" x14ac:dyDescent="0.2">
      <c r="A58" s="18">
        <v>6</v>
      </c>
      <c r="B58" s="18"/>
      <c r="C58" s="19" t="s">
        <v>213</v>
      </c>
      <c r="D58" s="20" t="s">
        <v>214</v>
      </c>
      <c r="E58" s="21" t="s">
        <v>215</v>
      </c>
      <c r="F58" s="18" t="str">
        <f t="shared" si="18"/>
        <v>25 años 11 meses 24 días</v>
      </c>
      <c r="G58" s="22">
        <v>0.75</v>
      </c>
      <c r="H58" s="18" t="str">
        <f t="shared" si="19"/>
        <v>43 años 8 meses 5 días</v>
      </c>
      <c r="I58" s="18" t="str">
        <f t="shared" si="20"/>
        <v>5 años 10 meses 29 días</v>
      </c>
      <c r="J58" s="60"/>
      <c r="K58" s="61"/>
      <c r="L58" s="23">
        <v>27563.58</v>
      </c>
      <c r="M58" s="23">
        <f t="shared" si="21"/>
        <v>20672.685000000001</v>
      </c>
      <c r="N58" s="24"/>
      <c r="O58" s="24"/>
      <c r="P58" s="23"/>
      <c r="Q58" s="25">
        <v>35462</v>
      </c>
      <c r="R58" s="25">
        <v>44951</v>
      </c>
      <c r="S58" s="25">
        <v>28995</v>
      </c>
      <c r="T58" s="25">
        <v>42793</v>
      </c>
      <c r="U58" s="25"/>
      <c r="V58" s="25"/>
      <c r="W58" s="25"/>
      <c r="X58" s="25"/>
      <c r="Y58" s="1"/>
      <c r="Z58" s="1"/>
      <c r="AA58" s="26"/>
      <c r="AB58" s="27" t="s">
        <v>138</v>
      </c>
      <c r="AC58" s="28" t="s">
        <v>37</v>
      </c>
      <c r="AD58" s="29" t="s">
        <v>38</v>
      </c>
      <c r="AF58" s="27"/>
      <c r="AG58" s="27"/>
      <c r="AH58" s="27"/>
      <c r="AJ58" s="27"/>
      <c r="AK58" s="27"/>
      <c r="AL58" s="27"/>
      <c r="AM58" s="18" t="s">
        <v>85</v>
      </c>
    </row>
    <row r="59" spans="1:43" s="15" customFormat="1" ht="45" customHeight="1" x14ac:dyDescent="0.2">
      <c r="A59" s="18">
        <v>7</v>
      </c>
      <c r="B59" s="18"/>
      <c r="C59" s="19" t="s">
        <v>216</v>
      </c>
      <c r="D59" s="20" t="s">
        <v>217</v>
      </c>
      <c r="E59" s="21" t="s">
        <v>218</v>
      </c>
      <c r="F59" s="18" t="str">
        <f t="shared" si="18"/>
        <v>20 años 2 meses 2 días</v>
      </c>
      <c r="G59" s="22">
        <v>1</v>
      </c>
      <c r="H59" s="18" t="str">
        <f t="shared" si="19"/>
        <v>63 años 11 meses 7 días</v>
      </c>
      <c r="I59" s="18" t="str">
        <f t="shared" si="20"/>
        <v>8 años 10 meses 7 días</v>
      </c>
      <c r="J59" s="60"/>
      <c r="K59" s="61"/>
      <c r="L59" s="23">
        <v>25039.85</v>
      </c>
      <c r="M59" s="23">
        <f t="shared" si="21"/>
        <v>25039.85</v>
      </c>
      <c r="N59" s="24" t="s">
        <v>210</v>
      </c>
      <c r="O59" s="24" t="s">
        <v>211</v>
      </c>
      <c r="P59" s="23" t="s">
        <v>219</v>
      </c>
      <c r="Q59" s="25">
        <v>37926</v>
      </c>
      <c r="R59" s="25">
        <v>45294</v>
      </c>
      <c r="S59" s="25">
        <v>21942</v>
      </c>
      <c r="T59" s="25">
        <v>42062</v>
      </c>
      <c r="U59" s="25"/>
      <c r="V59" s="25"/>
      <c r="W59" s="25"/>
      <c r="X59" s="25"/>
      <c r="Y59" s="1"/>
      <c r="Z59" s="1"/>
      <c r="AA59" s="26"/>
      <c r="AB59" s="27" t="s">
        <v>51</v>
      </c>
      <c r="AC59" s="28" t="s">
        <v>37</v>
      </c>
      <c r="AD59" s="29" t="s">
        <v>38</v>
      </c>
      <c r="AF59" s="27"/>
      <c r="AG59" s="27"/>
      <c r="AH59" s="27"/>
      <c r="AJ59" s="27"/>
      <c r="AK59" s="27"/>
      <c r="AL59" s="27"/>
      <c r="AM59" s="18" t="s">
        <v>39</v>
      </c>
    </row>
    <row r="60" spans="1:43" s="15" customFormat="1" ht="45" customHeight="1" x14ac:dyDescent="0.2">
      <c r="A60" s="18">
        <v>8</v>
      </c>
      <c r="B60" s="18"/>
      <c r="C60" s="19" t="s">
        <v>216</v>
      </c>
      <c r="D60" s="20" t="s">
        <v>220</v>
      </c>
      <c r="E60" s="21" t="s">
        <v>221</v>
      </c>
      <c r="F60" s="18" t="str">
        <f t="shared" si="18"/>
        <v>25 años 6 meses 2 días</v>
      </c>
      <c r="G60" s="22">
        <v>1</v>
      </c>
      <c r="H60" s="18" t="str">
        <f t="shared" si="19"/>
        <v>51 años 1 meses 22 días</v>
      </c>
      <c r="I60" s="18" t="str">
        <f t="shared" si="20"/>
        <v>7 años 10 meses 7 días</v>
      </c>
      <c r="J60" s="60"/>
      <c r="K60" s="61"/>
      <c r="L60" s="23">
        <v>25039.85</v>
      </c>
      <c r="M60" s="23">
        <f t="shared" si="21"/>
        <v>25039.85</v>
      </c>
      <c r="N60" s="24" t="s">
        <v>210</v>
      </c>
      <c r="O60" s="24" t="s">
        <v>211</v>
      </c>
      <c r="P60" s="23" t="s">
        <v>222</v>
      </c>
      <c r="Q60" s="25">
        <v>37073</v>
      </c>
      <c r="R60" s="25">
        <v>45294</v>
      </c>
      <c r="S60" s="25">
        <v>26615</v>
      </c>
      <c r="T60" s="25">
        <v>42427</v>
      </c>
      <c r="U60" s="25">
        <v>33253</v>
      </c>
      <c r="V60" s="25">
        <v>34348</v>
      </c>
      <c r="W60" s="25"/>
      <c r="X60" s="25"/>
      <c r="Y60" s="1"/>
      <c r="Z60" s="1"/>
      <c r="AA60" s="26"/>
      <c r="AB60" s="27" t="s">
        <v>51</v>
      </c>
      <c r="AC60" s="28" t="s">
        <v>37</v>
      </c>
      <c r="AD60" s="29" t="s">
        <v>38</v>
      </c>
      <c r="AF60" s="27">
        <v>1</v>
      </c>
      <c r="AG60" s="27">
        <v>1</v>
      </c>
      <c r="AH60" s="27"/>
      <c r="AJ60" s="27"/>
      <c r="AK60" s="27">
        <v>12</v>
      </c>
      <c r="AL60" s="27">
        <v>30</v>
      </c>
      <c r="AM60" s="18" t="s">
        <v>39</v>
      </c>
    </row>
    <row r="61" spans="1:43" s="15" customFormat="1" ht="45" customHeight="1" x14ac:dyDescent="0.2">
      <c r="A61" s="18">
        <v>9</v>
      </c>
      <c r="B61" s="18"/>
      <c r="C61" s="19" t="s">
        <v>223</v>
      </c>
      <c r="D61" s="20" t="s">
        <v>224</v>
      </c>
      <c r="E61" s="21" t="s">
        <v>225</v>
      </c>
      <c r="F61" s="18" t="str">
        <f t="shared" si="18"/>
        <v>21 años 2 meses 13 días</v>
      </c>
      <c r="G61" s="22">
        <v>0.625</v>
      </c>
      <c r="H61" s="18" t="str">
        <f t="shared" si="19"/>
        <v>42 años 11 meses 13 días</v>
      </c>
      <c r="I61" s="18" t="str">
        <f t="shared" si="20"/>
        <v>6 años 5 meses 18 días</v>
      </c>
      <c r="J61" s="60"/>
      <c r="K61" s="61"/>
      <c r="L61" s="23">
        <v>25039.85</v>
      </c>
      <c r="M61" s="23">
        <f t="shared" si="21"/>
        <v>15649.90625</v>
      </c>
      <c r="N61" s="24"/>
      <c r="O61" s="24" t="s">
        <v>34</v>
      </c>
      <c r="P61" s="23" t="s">
        <v>226</v>
      </c>
      <c r="Q61" s="25">
        <v>37408</v>
      </c>
      <c r="R61" s="25">
        <v>45152</v>
      </c>
      <c r="S61" s="25">
        <v>29465</v>
      </c>
      <c r="T61" s="25">
        <v>42793</v>
      </c>
      <c r="U61" s="25"/>
      <c r="V61" s="25"/>
      <c r="W61" s="25"/>
      <c r="X61" s="25"/>
      <c r="Y61" s="1"/>
      <c r="Z61" s="1"/>
      <c r="AA61" s="26"/>
      <c r="AB61" s="27" t="s">
        <v>138</v>
      </c>
      <c r="AC61" s="28" t="s">
        <v>37</v>
      </c>
      <c r="AD61" s="29" t="s">
        <v>38</v>
      </c>
      <c r="AF61" s="27"/>
      <c r="AG61" s="27"/>
      <c r="AH61" s="27"/>
      <c r="AJ61" s="27"/>
      <c r="AK61" s="27"/>
      <c r="AL61" s="27"/>
      <c r="AM61" s="18" t="s">
        <v>85</v>
      </c>
    </row>
    <row r="62" spans="1:43" s="15" customFormat="1" ht="45" customHeight="1" x14ac:dyDescent="0.2">
      <c r="A62" s="18">
        <v>10</v>
      </c>
      <c r="B62" s="18"/>
      <c r="C62" s="19" t="s">
        <v>227</v>
      </c>
      <c r="D62" s="20" t="s">
        <v>228</v>
      </c>
      <c r="E62" s="21" t="s">
        <v>229</v>
      </c>
      <c r="F62" s="18" t="str">
        <f t="shared" si="18"/>
        <v>28 años 7 meses 2 días</v>
      </c>
      <c r="G62" s="22">
        <v>1</v>
      </c>
      <c r="H62" s="18" t="str">
        <f t="shared" si="19"/>
        <v>49 años 7 meses 19 días</v>
      </c>
      <c r="I62" s="18" t="str">
        <f t="shared" si="20"/>
        <v>11 años 10 meses 7 días</v>
      </c>
      <c r="J62" s="60" t="s">
        <v>13</v>
      </c>
      <c r="K62" s="61"/>
      <c r="L62" s="23">
        <v>23826.3</v>
      </c>
      <c r="M62" s="23">
        <f t="shared" si="21"/>
        <v>23826.3</v>
      </c>
      <c r="N62" s="24" t="s">
        <v>210</v>
      </c>
      <c r="O62" s="24" t="s">
        <v>211</v>
      </c>
      <c r="P62" s="23" t="s">
        <v>230</v>
      </c>
      <c r="Q62" s="25">
        <v>34851</v>
      </c>
      <c r="R62" s="25">
        <v>45294</v>
      </c>
      <c r="S62" s="25">
        <v>27164</v>
      </c>
      <c r="T62" s="25">
        <v>40966</v>
      </c>
      <c r="U62" s="25"/>
      <c r="V62" s="25"/>
      <c r="W62" s="25"/>
      <c r="X62" s="25"/>
      <c r="Y62" s="1"/>
      <c r="Z62" s="1"/>
      <c r="AA62" s="26"/>
      <c r="AB62" s="27" t="s">
        <v>51</v>
      </c>
      <c r="AC62" s="28" t="s">
        <v>37</v>
      </c>
      <c r="AD62" s="29" t="s">
        <v>38</v>
      </c>
      <c r="AF62" s="27"/>
      <c r="AG62" s="27"/>
      <c r="AH62" s="27"/>
      <c r="AJ62" s="27"/>
      <c r="AK62" s="27"/>
      <c r="AL62" s="27"/>
      <c r="AM62" s="18" t="s">
        <v>39</v>
      </c>
    </row>
    <row r="63" spans="1:43" s="15" customFormat="1" ht="45" customHeight="1" x14ac:dyDescent="0.2">
      <c r="A63" s="18">
        <v>11</v>
      </c>
      <c r="B63" s="18"/>
      <c r="C63" s="19" t="s">
        <v>231</v>
      </c>
      <c r="D63" s="20" t="s">
        <v>232</v>
      </c>
      <c r="E63" s="21" t="s">
        <v>233</v>
      </c>
      <c r="F63" s="18" t="str">
        <f t="shared" si="18"/>
        <v>20 años 0 meses 18 días</v>
      </c>
      <c r="G63" s="22">
        <v>0.6</v>
      </c>
      <c r="H63" s="18" t="str">
        <f t="shared" si="19"/>
        <v>46 años 6 meses 2 días</v>
      </c>
      <c r="I63" s="18" t="str">
        <f t="shared" si="20"/>
        <v>4 años 3 meses 23 días</v>
      </c>
      <c r="J63" s="60"/>
      <c r="K63" s="61"/>
      <c r="L63" s="23">
        <v>19163.830000000002</v>
      </c>
      <c r="M63" s="23">
        <f t="shared" si="21"/>
        <v>11498.298000000001</v>
      </c>
      <c r="N63" s="24" t="s">
        <v>163</v>
      </c>
      <c r="O63" s="24" t="s">
        <v>44</v>
      </c>
      <c r="P63" s="23" t="s">
        <v>234</v>
      </c>
      <c r="Q63" s="25">
        <v>37773</v>
      </c>
      <c r="R63" s="25">
        <v>45096</v>
      </c>
      <c r="S63" s="25">
        <v>28111</v>
      </c>
      <c r="T63" s="25">
        <v>43523</v>
      </c>
      <c r="U63" s="25"/>
      <c r="V63" s="25"/>
      <c r="W63" s="25"/>
      <c r="X63" s="25"/>
      <c r="Y63" s="1"/>
      <c r="Z63" s="1"/>
      <c r="AA63" s="26"/>
      <c r="AB63" s="27" t="s">
        <v>138</v>
      </c>
      <c r="AC63" s="28" t="s">
        <v>37</v>
      </c>
      <c r="AD63" s="29" t="s">
        <v>38</v>
      </c>
      <c r="AF63" s="27"/>
      <c r="AG63" s="27"/>
      <c r="AH63" s="27"/>
      <c r="AJ63" s="27"/>
      <c r="AK63" s="27"/>
      <c r="AL63" s="27"/>
      <c r="AM63" s="18" t="s">
        <v>157</v>
      </c>
    </row>
    <row r="64" spans="1:43" s="15" customFormat="1" ht="45" customHeight="1" x14ac:dyDescent="0.2">
      <c r="A64" s="18">
        <v>12</v>
      </c>
      <c r="B64" s="18"/>
      <c r="C64" s="19" t="s">
        <v>235</v>
      </c>
      <c r="D64" s="20" t="s">
        <v>236</v>
      </c>
      <c r="E64" s="21" t="s">
        <v>237</v>
      </c>
      <c r="F64" s="18" t="str">
        <f t="shared" si="18"/>
        <v>22 años 3 meses 30 días</v>
      </c>
      <c r="G64" s="22">
        <v>0.65</v>
      </c>
      <c r="H64" s="18" t="str">
        <f t="shared" si="19"/>
        <v>53 años 11 meses 26 días</v>
      </c>
      <c r="I64" s="18"/>
      <c r="J64" s="60"/>
      <c r="K64" s="61"/>
      <c r="L64" s="23"/>
      <c r="M64" s="23">
        <v>10000</v>
      </c>
      <c r="N64" s="24"/>
      <c r="O64" s="24" t="s">
        <v>34</v>
      </c>
      <c r="P64" s="23" t="s">
        <v>238</v>
      </c>
      <c r="Q64" s="25">
        <v>32051</v>
      </c>
      <c r="R64" s="25">
        <v>40209</v>
      </c>
      <c r="S64" s="25">
        <v>20490</v>
      </c>
      <c r="T64" s="25"/>
      <c r="U64" s="25"/>
      <c r="V64" s="25"/>
      <c r="W64" s="25"/>
      <c r="X64" s="25"/>
      <c r="Y64" s="1"/>
      <c r="Z64" s="1"/>
      <c r="AA64" s="26"/>
      <c r="AB64" s="27" t="s">
        <v>138</v>
      </c>
      <c r="AC64" s="28" t="s">
        <v>37</v>
      </c>
      <c r="AD64" s="29" t="s">
        <v>38</v>
      </c>
      <c r="AF64" s="27"/>
      <c r="AG64" s="27"/>
      <c r="AH64" s="27"/>
      <c r="AJ64" s="27"/>
      <c r="AK64" s="27"/>
      <c r="AL64" s="27"/>
      <c r="AM64" s="18" t="s">
        <v>85</v>
      </c>
    </row>
    <row r="65" spans="1:43" s="1" customFormat="1" ht="12.75" x14ac:dyDescent="0.2"/>
    <row r="66" spans="1:43" s="1" customFormat="1" ht="12.75" x14ac:dyDescent="0.2">
      <c r="A66" s="65" t="s">
        <v>239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 t="s">
        <v>2</v>
      </c>
      <c r="AG66" s="65"/>
      <c r="AH66" s="65"/>
      <c r="AI66" s="65"/>
      <c r="AJ66" s="65" t="s">
        <v>3</v>
      </c>
      <c r="AK66" s="65"/>
      <c r="AL66" s="65"/>
      <c r="AM66" s="65"/>
      <c r="AN66" s="4"/>
      <c r="AO66" s="4"/>
      <c r="AP66" s="4"/>
      <c r="AQ66" s="4"/>
    </row>
    <row r="67" spans="1:43" s="17" customFormat="1" ht="25.5" x14ac:dyDescent="0.2">
      <c r="A67" s="5" t="s">
        <v>4</v>
      </c>
      <c r="B67" s="5" t="s">
        <v>5</v>
      </c>
      <c r="C67" s="6" t="s">
        <v>6</v>
      </c>
      <c r="D67" s="6" t="s">
        <v>7</v>
      </c>
      <c r="E67" s="66" t="s">
        <v>8</v>
      </c>
      <c r="F67" s="67" t="s">
        <v>9</v>
      </c>
      <c r="G67" s="7" t="s">
        <v>10</v>
      </c>
      <c r="H67" s="6" t="s">
        <v>11</v>
      </c>
      <c r="I67" s="8" t="s">
        <v>12</v>
      </c>
      <c r="J67" s="66" t="s">
        <v>13</v>
      </c>
      <c r="K67" s="67"/>
      <c r="L67" s="9" t="s">
        <v>14</v>
      </c>
      <c r="M67" s="10" t="s">
        <v>15</v>
      </c>
      <c r="N67" s="10" t="s">
        <v>16</v>
      </c>
      <c r="O67" s="10" t="s">
        <v>17</v>
      </c>
      <c r="P67" s="10" t="s">
        <v>190</v>
      </c>
      <c r="Q67" s="11" t="s">
        <v>19</v>
      </c>
      <c r="R67" s="11" t="s">
        <v>20</v>
      </c>
      <c r="S67" s="12" t="s">
        <v>21</v>
      </c>
      <c r="T67" s="6" t="s">
        <v>13</v>
      </c>
      <c r="U67" s="11" t="s">
        <v>19</v>
      </c>
      <c r="V67" s="11" t="s">
        <v>20</v>
      </c>
      <c r="W67" s="11" t="s">
        <v>19</v>
      </c>
      <c r="X67" s="11" t="s">
        <v>20</v>
      </c>
      <c r="Y67" s="1"/>
      <c r="Z67" s="1"/>
      <c r="AA67" s="13"/>
      <c r="AB67" s="14" t="s">
        <v>22</v>
      </c>
      <c r="AC67" s="14" t="s">
        <v>23</v>
      </c>
      <c r="AD67" s="14" t="s">
        <v>24</v>
      </c>
      <c r="AE67" s="15"/>
      <c r="AF67" s="16" t="s">
        <v>25</v>
      </c>
      <c r="AG67" s="16" t="s">
        <v>26</v>
      </c>
      <c r="AH67" s="16" t="s">
        <v>27</v>
      </c>
      <c r="AI67" s="15"/>
      <c r="AJ67" s="16" t="s">
        <v>25</v>
      </c>
      <c r="AK67" s="16" t="s">
        <v>26</v>
      </c>
      <c r="AL67" s="16" t="s">
        <v>28</v>
      </c>
      <c r="AM67" s="6" t="s">
        <v>29</v>
      </c>
    </row>
    <row r="68" spans="1:43" s="15" customFormat="1" ht="45" customHeight="1" x14ac:dyDescent="0.2">
      <c r="A68" s="18">
        <v>1</v>
      </c>
      <c r="B68" s="18"/>
      <c r="C68" s="19" t="s">
        <v>240</v>
      </c>
      <c r="D68" s="20" t="s">
        <v>241</v>
      </c>
      <c r="E68" s="21" t="s">
        <v>242</v>
      </c>
      <c r="F68" s="18" t="str">
        <f>DATEDIF(Q68,R68,"y") + DATEDIF(U68,V68,"y") + DATEDIF(W68,X68,"y") + SUM(AF68) &amp; " años " &amp; DATEDIF(Q68,R68,"ym") + DATEDIF(U68,V68,"ym") + DATEDIF(W68,X68,"ym") + SUM(AG68) - SUM(AK68) &amp; " meses " &amp; DATEDIF(Q68,R68,"md") + DATEDIF(U68,V68,"md") + DATEDIF(W68,X68,"md") - SUM(AL68) &amp; " días"</f>
        <v>38 años 9 meses 19 días</v>
      </c>
      <c r="G68" s="22">
        <v>1</v>
      </c>
      <c r="H68" s="18" t="str">
        <f>DATEDIF(S68,R68,"y") &amp; " años " &amp; DATEDIF(S68,R68,"ym") &amp; " meses " &amp; DATEDIF(S68,R68,"md") &amp; " días"</f>
        <v>59 años 2 meses 6 días</v>
      </c>
      <c r="I68" s="18" t="str">
        <f>DATEDIF(T68,R68,"y") &amp; " años " &amp; DATEDIF(T68,R68,"ym") &amp; " meses " &amp; DATEDIF(T68,R68,"md") &amp; " días"</f>
        <v>7 años 10 meses 7 días</v>
      </c>
      <c r="J68" s="60"/>
      <c r="K68" s="61"/>
      <c r="L68" s="23">
        <f>46487.03+25000</f>
        <v>71487.03</v>
      </c>
      <c r="M68" s="23">
        <f>L68*G68</f>
        <v>71487.03</v>
      </c>
      <c r="N68" s="24" t="s">
        <v>210</v>
      </c>
      <c r="O68" s="24" t="s">
        <v>34</v>
      </c>
      <c r="P68" s="23" t="s">
        <v>243</v>
      </c>
      <c r="Q68" s="25">
        <v>31121</v>
      </c>
      <c r="R68" s="25">
        <v>45294</v>
      </c>
      <c r="S68" s="25">
        <v>23678</v>
      </c>
      <c r="T68" s="25">
        <v>42427</v>
      </c>
      <c r="U68" s="25"/>
      <c r="V68" s="25"/>
      <c r="W68" s="25"/>
      <c r="X68" s="25"/>
      <c r="Y68" s="1"/>
      <c r="Z68" s="1"/>
      <c r="AA68" s="26"/>
      <c r="AB68" s="27" t="s">
        <v>138</v>
      </c>
      <c r="AC68" s="28" t="s">
        <v>37</v>
      </c>
      <c r="AD68" s="29" t="s">
        <v>38</v>
      </c>
      <c r="AF68" s="27"/>
      <c r="AG68" s="27"/>
      <c r="AH68" s="27"/>
      <c r="AJ68" s="27"/>
      <c r="AK68" s="27"/>
      <c r="AL68" s="27"/>
      <c r="AM68" s="18" t="s">
        <v>39</v>
      </c>
    </row>
    <row r="69" spans="1:43" s="15" customFormat="1" ht="45" customHeight="1" x14ac:dyDescent="0.2">
      <c r="A69" s="18">
        <v>2</v>
      </c>
      <c r="B69" s="18" t="s">
        <v>40</v>
      </c>
      <c r="C69" s="19" t="s">
        <v>52</v>
      </c>
      <c r="D69" s="20" t="s">
        <v>244</v>
      </c>
      <c r="E69" s="21" t="s">
        <v>245</v>
      </c>
      <c r="F69" s="18" t="str">
        <f t="shared" ref="F69" si="22">DATEDIF(Q69,R69,"y") + DATEDIF(U69,V69,"y") + DATEDIF(W69,X69,"y") + SUM(AF69) &amp; " años " &amp; DATEDIF(Q69,R69,"ym") + DATEDIF(U69,V69,"ym") + DATEDIF(W69,X69,"ym") + SUM(AG69) - SUM(AK69) &amp; " meses " &amp; DATEDIF(Q69,R69,"md") + DATEDIF(U69,V69,"md") + DATEDIF(W69,X69,"md") - SUM(AL69) &amp; " días"</f>
        <v>38 años 10 meses 2 días</v>
      </c>
      <c r="G69" s="22">
        <v>1</v>
      </c>
      <c r="H69" s="18" t="str">
        <f t="shared" ref="H69:H91" si="23">DATEDIF(S69,R69,"y") &amp; " años " &amp; DATEDIF(S69,R69,"ym") &amp; " meses " &amp; DATEDIF(S69,R69,"md") &amp; " días"</f>
        <v>56 años 7 meses 5 días</v>
      </c>
      <c r="I69" s="18" t="str">
        <f t="shared" ref="I69:I85" si="24">DATEDIF(T69,R69,"y") &amp; " años " &amp; DATEDIF(T69,R69,"ym") &amp; " meses " &amp; DATEDIF(T69,R69,"md") &amp; " días"</f>
        <v>7 años 10 meses 7 días</v>
      </c>
      <c r="J69" s="60"/>
      <c r="K69" s="61"/>
      <c r="L69" s="23">
        <v>33637.53</v>
      </c>
      <c r="M69" s="23">
        <f t="shared" ref="M69:M85" si="25">L69*G69</f>
        <v>33637.53</v>
      </c>
      <c r="N69" s="24"/>
      <c r="O69" s="24" t="s">
        <v>44</v>
      </c>
      <c r="P69" s="23" t="s">
        <v>246</v>
      </c>
      <c r="Q69" s="25">
        <v>31107</v>
      </c>
      <c r="R69" s="25">
        <v>45294</v>
      </c>
      <c r="S69" s="25">
        <v>24621</v>
      </c>
      <c r="T69" s="25">
        <v>42427</v>
      </c>
      <c r="U69" s="25"/>
      <c r="V69" s="25"/>
      <c r="W69" s="25"/>
      <c r="X69" s="25"/>
      <c r="Y69" s="1"/>
      <c r="Z69" s="1"/>
      <c r="AA69" s="26"/>
      <c r="AB69" s="27" t="s">
        <v>195</v>
      </c>
      <c r="AC69" s="28" t="s">
        <v>37</v>
      </c>
      <c r="AD69" s="29" t="s">
        <v>38</v>
      </c>
      <c r="AF69" s="27"/>
      <c r="AG69" s="27"/>
      <c r="AH69" s="27"/>
      <c r="AJ69" s="27"/>
      <c r="AK69" s="27"/>
      <c r="AL69" s="27"/>
      <c r="AM69" s="18" t="s">
        <v>46</v>
      </c>
    </row>
    <row r="70" spans="1:43" s="15" customFormat="1" ht="45" customHeight="1" x14ac:dyDescent="0.2">
      <c r="A70" s="18">
        <v>3</v>
      </c>
      <c r="B70" s="18" t="s">
        <v>66</v>
      </c>
      <c r="C70" s="19" t="s">
        <v>52</v>
      </c>
      <c r="D70" s="20" t="s">
        <v>247</v>
      </c>
      <c r="E70" s="21" t="s">
        <v>248</v>
      </c>
      <c r="F70" s="18" t="str">
        <f t="shared" ref="F70" si="26">DATEDIF(Q70,R70,"y") + DATEDIF(U70,V70,"y") + DATEDIF(W70,X70,"y") + SUM(AF70) &amp; " años " &amp; DATEDIF(Q70,R70,"ym") + DATEDIF(U70,V70,"ym") + DATEDIF(W70,X70,"ym") + SUM(AG70) - SUM(AK70) &amp; " meses " &amp; DATEDIF(Q70,R70,"md") + DATEDIF(U70,V70,"md") + DATEDIF(W70,X70,"md") - SUM(AL70) &amp; " días"</f>
        <v>32 años 11 meses 2 días</v>
      </c>
      <c r="G70" s="22">
        <v>0.94</v>
      </c>
      <c r="H70" s="18" t="str">
        <f t="shared" si="23"/>
        <v>51 años 10 meses 30 días</v>
      </c>
      <c r="I70" s="18" t="str">
        <f t="shared" si="24"/>
        <v>7 años 10 meses 7 días</v>
      </c>
      <c r="J70" s="60"/>
      <c r="K70" s="61"/>
      <c r="L70" s="23">
        <v>33637.53</v>
      </c>
      <c r="M70" s="23">
        <f t="shared" si="25"/>
        <v>31619.278199999997</v>
      </c>
      <c r="N70" s="24"/>
      <c r="O70" s="24" t="s">
        <v>44</v>
      </c>
      <c r="P70" s="23" t="s">
        <v>249</v>
      </c>
      <c r="Q70" s="25">
        <v>33270</v>
      </c>
      <c r="R70" s="25">
        <v>45294</v>
      </c>
      <c r="S70" s="25">
        <v>26333</v>
      </c>
      <c r="T70" s="25">
        <v>42427</v>
      </c>
      <c r="U70" s="25"/>
      <c r="V70" s="25"/>
      <c r="W70" s="25"/>
      <c r="X70" s="25"/>
      <c r="Y70" s="1"/>
      <c r="Z70" s="1"/>
      <c r="AA70" s="26"/>
      <c r="AB70" s="27" t="s">
        <v>195</v>
      </c>
      <c r="AC70" s="28" t="s">
        <v>37</v>
      </c>
      <c r="AD70" s="29" t="s">
        <v>38</v>
      </c>
      <c r="AF70" s="27"/>
      <c r="AG70" s="27"/>
      <c r="AH70" s="27"/>
      <c r="AJ70" s="27"/>
      <c r="AK70" s="27"/>
      <c r="AL70" s="27"/>
      <c r="AM70" s="18" t="s">
        <v>46</v>
      </c>
    </row>
    <row r="71" spans="1:43" s="15" customFormat="1" ht="45" customHeight="1" x14ac:dyDescent="0.2">
      <c r="A71" s="18">
        <v>4</v>
      </c>
      <c r="B71" s="18" t="s">
        <v>66</v>
      </c>
      <c r="C71" s="19" t="s">
        <v>52</v>
      </c>
      <c r="D71" s="20" t="s">
        <v>250</v>
      </c>
      <c r="E71" s="21" t="s">
        <v>251</v>
      </c>
      <c r="F71" s="18" t="str">
        <f t="shared" ref="F71:F76" si="27">DATEDIF(Q71,R71,"y") + DATEDIF(U71,V71,"y") + DATEDIF(W71,X71,"y") + SUM(AF71) &amp; " años " &amp; DATEDIF(Q71,R71,"ym") + DATEDIF(U71,V71,"ym") + DATEDIF(W71,X71,"ym") + SUM(AG71) - SUM(AK71) &amp; " meses " &amp; DATEDIF(Q71,R71,"md") + DATEDIF(U71,V71,"md") + DATEDIF(W71,X71,"md") - SUM(AL71) &amp; " días"</f>
        <v>33 años 10 meses 2 días</v>
      </c>
      <c r="G71" s="22">
        <v>0.97</v>
      </c>
      <c r="H71" s="18" t="str">
        <f t="shared" si="23"/>
        <v>51 años 11 meses 0 días</v>
      </c>
      <c r="I71" s="18" t="str">
        <f t="shared" si="24"/>
        <v>7 años 10 meses 7 días</v>
      </c>
      <c r="J71" s="60"/>
      <c r="K71" s="61"/>
      <c r="L71" s="23">
        <v>70000</v>
      </c>
      <c r="M71" s="23">
        <f t="shared" si="25"/>
        <v>67900</v>
      </c>
      <c r="N71" s="24"/>
      <c r="O71" s="24" t="s">
        <v>44</v>
      </c>
      <c r="P71" s="23" t="s">
        <v>252</v>
      </c>
      <c r="Q71" s="25">
        <v>32933</v>
      </c>
      <c r="R71" s="25">
        <v>45294</v>
      </c>
      <c r="S71" s="25">
        <v>26332</v>
      </c>
      <c r="T71" s="25">
        <v>42427</v>
      </c>
      <c r="U71" s="25"/>
      <c r="V71" s="25"/>
      <c r="W71" s="25"/>
      <c r="X71" s="25"/>
      <c r="Y71" s="1"/>
      <c r="Z71" s="1"/>
      <c r="AA71" s="26"/>
      <c r="AB71" s="27" t="s">
        <v>195</v>
      </c>
      <c r="AC71" s="28" t="s">
        <v>37</v>
      </c>
      <c r="AD71" s="29" t="s">
        <v>38</v>
      </c>
      <c r="AF71" s="27"/>
      <c r="AG71" s="27"/>
      <c r="AH71" s="27"/>
      <c r="AJ71" s="27"/>
      <c r="AK71" s="27"/>
      <c r="AL71" s="27"/>
      <c r="AM71" s="18" t="s">
        <v>46</v>
      </c>
    </row>
    <row r="72" spans="1:43" s="15" customFormat="1" ht="45" customHeight="1" x14ac:dyDescent="0.2">
      <c r="A72" s="18">
        <v>5</v>
      </c>
      <c r="B72" s="18" t="s">
        <v>66</v>
      </c>
      <c r="C72" s="19" t="s">
        <v>52</v>
      </c>
      <c r="D72" s="20" t="s">
        <v>253</v>
      </c>
      <c r="E72" s="21" t="s">
        <v>254</v>
      </c>
      <c r="F72" s="18" t="str">
        <f t="shared" si="27"/>
        <v>31 años 8 meses 14 días</v>
      </c>
      <c r="G72" s="22">
        <v>0.91</v>
      </c>
      <c r="H72" s="18" t="str">
        <f t="shared" si="23"/>
        <v>49 años 11 meses 18 días</v>
      </c>
      <c r="I72" s="18" t="str">
        <f t="shared" si="24"/>
        <v>7 años 10 meses 7 días</v>
      </c>
      <c r="J72" s="60"/>
      <c r="K72" s="61"/>
      <c r="L72" s="23">
        <v>70000</v>
      </c>
      <c r="M72" s="23">
        <f t="shared" si="25"/>
        <v>63700</v>
      </c>
      <c r="N72" s="24"/>
      <c r="O72" s="24" t="s">
        <v>44</v>
      </c>
      <c r="P72" s="23" t="s">
        <v>255</v>
      </c>
      <c r="Q72" s="25">
        <v>33714</v>
      </c>
      <c r="R72" s="25">
        <v>45294</v>
      </c>
      <c r="S72" s="25">
        <v>27045</v>
      </c>
      <c r="T72" s="25">
        <v>42427</v>
      </c>
      <c r="U72" s="25"/>
      <c r="V72" s="25"/>
      <c r="W72" s="25"/>
      <c r="X72" s="25"/>
      <c r="Y72" s="1"/>
      <c r="Z72" s="1"/>
      <c r="AA72" s="26"/>
      <c r="AB72" s="27" t="s">
        <v>195</v>
      </c>
      <c r="AC72" s="28" t="s">
        <v>37</v>
      </c>
      <c r="AD72" s="29"/>
      <c r="AF72" s="27"/>
      <c r="AG72" s="27"/>
      <c r="AH72" s="27"/>
      <c r="AJ72" s="27"/>
      <c r="AK72" s="27"/>
      <c r="AL72" s="27"/>
      <c r="AM72" s="18" t="s">
        <v>46</v>
      </c>
    </row>
    <row r="73" spans="1:43" s="15" customFormat="1" ht="45" customHeight="1" x14ac:dyDescent="0.2">
      <c r="A73" s="18">
        <v>6</v>
      </c>
      <c r="B73" s="18"/>
      <c r="C73" s="19" t="s">
        <v>256</v>
      </c>
      <c r="D73" s="20" t="s">
        <v>257</v>
      </c>
      <c r="E73" s="21" t="s">
        <v>258</v>
      </c>
      <c r="F73" s="18" t="str">
        <f t="shared" si="27"/>
        <v>39 años 8 meses 19 días</v>
      </c>
      <c r="G73" s="22">
        <v>1</v>
      </c>
      <c r="H73" s="18" t="str">
        <f t="shared" si="23"/>
        <v>60 años 10 meses 0 días</v>
      </c>
      <c r="I73" s="18" t="str">
        <f>DATEDIF(T73,R73,"y") &amp; " años " &amp; DATEDIF(T73,R73,"ym") &amp; " meses " &amp; DATEDIF(T73,R73,"md") &amp; " días"</f>
        <v>10 años 3 meses 27 días</v>
      </c>
      <c r="J73" s="60" t="s">
        <v>13</v>
      </c>
      <c r="K73" s="61"/>
      <c r="L73" s="23">
        <v>33637.53</v>
      </c>
      <c r="M73" s="23">
        <f>L73*G73</f>
        <v>33637.53</v>
      </c>
      <c r="N73" s="24" t="s">
        <v>210</v>
      </c>
      <c r="O73" s="24" t="s">
        <v>34</v>
      </c>
      <c r="P73" s="23" t="s">
        <v>259</v>
      </c>
      <c r="Q73" s="25">
        <v>30787</v>
      </c>
      <c r="R73" s="25">
        <v>45294</v>
      </c>
      <c r="S73" s="25">
        <v>23073</v>
      </c>
      <c r="T73" s="25">
        <v>41524</v>
      </c>
      <c r="U73" s="25"/>
      <c r="V73" s="25"/>
      <c r="W73" s="25"/>
      <c r="X73" s="25"/>
      <c r="Y73" s="1"/>
      <c r="Z73" s="1"/>
      <c r="AA73" s="26"/>
      <c r="AB73" s="27" t="s">
        <v>138</v>
      </c>
      <c r="AC73" s="28" t="s">
        <v>37</v>
      </c>
      <c r="AD73" s="29" t="s">
        <v>38</v>
      </c>
      <c r="AF73" s="27"/>
      <c r="AG73" s="27"/>
      <c r="AH73" s="27"/>
      <c r="AJ73" s="27"/>
      <c r="AK73" s="27"/>
      <c r="AL73" s="27"/>
      <c r="AM73" s="18" t="s">
        <v>39</v>
      </c>
    </row>
    <row r="74" spans="1:43" s="15" customFormat="1" ht="45" customHeight="1" x14ac:dyDescent="0.2">
      <c r="A74" s="18">
        <v>7</v>
      </c>
      <c r="B74" s="18"/>
      <c r="C74" s="19" t="s">
        <v>256</v>
      </c>
      <c r="D74" s="20" t="s">
        <v>260</v>
      </c>
      <c r="E74" s="21" t="s">
        <v>261</v>
      </c>
      <c r="F74" s="18" t="str">
        <f t="shared" si="27"/>
        <v>35 años 7 meses 2 días</v>
      </c>
      <c r="G74" s="22">
        <v>1</v>
      </c>
      <c r="H74" s="18" t="str">
        <f t="shared" si="23"/>
        <v>52 años 3 meses 9 días</v>
      </c>
      <c r="I74" s="18" t="str">
        <f>DATEDIF(T74,R74,"y") &amp; " años " &amp; DATEDIF(T74,R74,"ym") &amp; " meses " &amp; DATEDIF(T74,R74,"md") &amp; " días"</f>
        <v>5 años 10 meses 2 días</v>
      </c>
      <c r="J74" s="60"/>
      <c r="K74" s="61"/>
      <c r="L74" s="23">
        <v>33637.53</v>
      </c>
      <c r="M74" s="23">
        <f>L74*G74</f>
        <v>33637.53</v>
      </c>
      <c r="N74" s="24" t="s">
        <v>210</v>
      </c>
      <c r="O74" s="24" t="s">
        <v>34</v>
      </c>
      <c r="P74" s="23" t="s">
        <v>262</v>
      </c>
      <c r="Q74" s="25">
        <v>32295</v>
      </c>
      <c r="R74" s="25">
        <v>45294</v>
      </c>
      <c r="S74" s="25">
        <v>26201</v>
      </c>
      <c r="T74" s="25">
        <v>43160</v>
      </c>
      <c r="U74" s="25"/>
      <c r="V74" s="25"/>
      <c r="W74" s="25"/>
      <c r="X74" s="25"/>
      <c r="Y74" s="1"/>
      <c r="Z74" s="1"/>
      <c r="AA74" s="26"/>
      <c r="AB74" s="27" t="s">
        <v>138</v>
      </c>
      <c r="AC74" s="28" t="s">
        <v>37</v>
      </c>
      <c r="AD74" s="29" t="s">
        <v>38</v>
      </c>
      <c r="AF74" s="27"/>
      <c r="AG74" s="27"/>
      <c r="AH74" s="27"/>
      <c r="AJ74" s="27"/>
      <c r="AK74" s="27"/>
      <c r="AL74" s="27"/>
      <c r="AM74" s="18" t="s">
        <v>39</v>
      </c>
    </row>
    <row r="75" spans="1:43" s="15" customFormat="1" ht="45" customHeight="1" x14ac:dyDescent="0.2">
      <c r="A75" s="18">
        <v>8</v>
      </c>
      <c r="B75" s="18"/>
      <c r="C75" s="19" t="s">
        <v>263</v>
      </c>
      <c r="D75" s="20" t="s">
        <v>264</v>
      </c>
      <c r="E75" s="21" t="s">
        <v>265</v>
      </c>
      <c r="F75" s="18" t="str">
        <f t="shared" si="27"/>
        <v>26 años 6 meses 27 días</v>
      </c>
      <c r="G75" s="22">
        <v>0.77500000000000002</v>
      </c>
      <c r="H75" s="18" t="str">
        <f t="shared" si="23"/>
        <v>47 años 10 meses 29 días</v>
      </c>
      <c r="I75" s="18" t="str">
        <f>DATEDIF(T75,R75,"y") &amp; " años " &amp; DATEDIF(T75,R75,"ym") &amp; " meses " &amp; DATEDIF(T75,R75,"md") &amp; " días"</f>
        <v>4 años 1 meses 27 días</v>
      </c>
      <c r="J75" s="60"/>
      <c r="K75" s="61"/>
      <c r="L75" s="23">
        <v>28032.69</v>
      </c>
      <c r="M75" s="23">
        <f>L75*G75</f>
        <v>21725.334749999998</v>
      </c>
      <c r="N75" s="24" t="s">
        <v>83</v>
      </c>
      <c r="O75" s="24" t="s">
        <v>34</v>
      </c>
      <c r="P75" s="23" t="s">
        <v>266</v>
      </c>
      <c r="Q75" s="25">
        <v>34973</v>
      </c>
      <c r="R75" s="25">
        <v>44679</v>
      </c>
      <c r="S75" s="25">
        <v>27179</v>
      </c>
      <c r="T75" s="25">
        <v>43160</v>
      </c>
      <c r="U75" s="25"/>
      <c r="V75" s="25"/>
      <c r="W75" s="25"/>
      <c r="X75" s="25"/>
      <c r="Y75" s="1"/>
      <c r="Z75" s="1"/>
      <c r="AA75" s="26"/>
      <c r="AB75" s="27" t="s">
        <v>138</v>
      </c>
      <c r="AC75" s="28" t="s">
        <v>37</v>
      </c>
      <c r="AD75" s="29" t="s">
        <v>38</v>
      </c>
      <c r="AF75" s="27"/>
      <c r="AG75" s="27"/>
      <c r="AH75" s="27"/>
      <c r="AJ75" s="27"/>
      <c r="AK75" s="27"/>
      <c r="AL75" s="27"/>
      <c r="AM75" s="18" t="s">
        <v>85</v>
      </c>
    </row>
    <row r="76" spans="1:43" s="15" customFormat="1" ht="45" customHeight="1" x14ac:dyDescent="0.2">
      <c r="A76" s="18">
        <v>9</v>
      </c>
      <c r="B76" s="18" t="s">
        <v>66</v>
      </c>
      <c r="C76" s="19" t="s">
        <v>59</v>
      </c>
      <c r="D76" s="20" t="s">
        <v>267</v>
      </c>
      <c r="E76" s="21" t="s">
        <v>268</v>
      </c>
      <c r="F76" s="18" t="str">
        <f t="shared" si="27"/>
        <v>31 años 1 meses 3 días</v>
      </c>
      <c r="G76" s="22">
        <v>0.88</v>
      </c>
      <c r="H76" s="18" t="str">
        <f t="shared" si="23"/>
        <v>50 años 7 meses 16 días</v>
      </c>
      <c r="I76" s="18" t="str">
        <f t="shared" si="24"/>
        <v>5 años 10 meses 2 días</v>
      </c>
      <c r="J76" s="60"/>
      <c r="K76" s="61"/>
      <c r="L76" s="23">
        <v>70000</v>
      </c>
      <c r="M76" s="23">
        <f t="shared" si="25"/>
        <v>61600</v>
      </c>
      <c r="N76" s="24"/>
      <c r="O76" s="24" t="s">
        <v>44</v>
      </c>
      <c r="P76" s="23" t="s">
        <v>269</v>
      </c>
      <c r="Q76" s="25">
        <v>36616</v>
      </c>
      <c r="R76" s="25">
        <v>45294</v>
      </c>
      <c r="S76" s="25">
        <v>26802</v>
      </c>
      <c r="T76" s="25">
        <v>43160</v>
      </c>
      <c r="U76" s="25">
        <v>33939</v>
      </c>
      <c r="V76" s="25">
        <v>36616</v>
      </c>
      <c r="W76" s="25"/>
      <c r="X76" s="25"/>
      <c r="Y76" s="1"/>
      <c r="Z76" s="1"/>
      <c r="AA76" s="26"/>
      <c r="AB76" s="27" t="s">
        <v>195</v>
      </c>
      <c r="AC76" s="28" t="s">
        <v>37</v>
      </c>
      <c r="AD76" s="29"/>
      <c r="AF76" s="27">
        <v>1</v>
      </c>
      <c r="AG76" s="27">
        <v>1</v>
      </c>
      <c r="AH76" s="27"/>
      <c r="AJ76" s="27"/>
      <c r="AK76" s="27">
        <v>12</v>
      </c>
      <c r="AL76" s="27">
        <v>30</v>
      </c>
      <c r="AM76" s="18" t="s">
        <v>46</v>
      </c>
    </row>
    <row r="77" spans="1:43" s="15" customFormat="1" ht="45" customHeight="1" x14ac:dyDescent="0.2">
      <c r="A77" s="18">
        <v>10</v>
      </c>
      <c r="B77" s="18"/>
      <c r="C77" s="19" t="s">
        <v>59</v>
      </c>
      <c r="D77" s="20" t="s">
        <v>270</v>
      </c>
      <c r="E77" s="21" t="s">
        <v>271</v>
      </c>
      <c r="F77" s="18" t="str">
        <f t="shared" ref="F77" si="28">DATEDIF(Q77,R77,"y") + DATEDIF(U77,V77,"y") + DATEDIF(W77,X77,"y") + SUM(AF77) &amp; " años " &amp; DATEDIF(Q77,R77,"ym") + DATEDIF(U77,V77,"ym") + DATEDIF(W77,X77,"ym") + SUM(AG77) - SUM(AK77) &amp; " meses " &amp; DATEDIF(Q77,R77,"md") + DATEDIF(U77,V77,"md") + DATEDIF(W77,X77,"md") - SUM(AL77) &amp; " días"</f>
        <v>29 años 11 meses 2 días</v>
      </c>
      <c r="G77" s="22">
        <v>0.85</v>
      </c>
      <c r="H77" s="18" t="str">
        <f t="shared" si="23"/>
        <v>53 años 6 meses 8 días</v>
      </c>
      <c r="I77" s="18" t="str">
        <f t="shared" si="24"/>
        <v>8 años 10 meses 7 días</v>
      </c>
      <c r="J77" s="60"/>
      <c r="K77" s="61"/>
      <c r="L77" s="23">
        <v>29343.32</v>
      </c>
      <c r="M77" s="23">
        <f t="shared" si="25"/>
        <v>24941.822</v>
      </c>
      <c r="N77" s="24"/>
      <c r="O77" s="24" t="s">
        <v>44</v>
      </c>
      <c r="P77" s="23" t="s">
        <v>272</v>
      </c>
      <c r="Q77" s="25">
        <v>34366</v>
      </c>
      <c r="R77" s="25">
        <v>45294</v>
      </c>
      <c r="S77" s="25">
        <v>25745</v>
      </c>
      <c r="T77" s="25">
        <v>42062</v>
      </c>
      <c r="U77" s="25"/>
      <c r="V77" s="25"/>
      <c r="W77" s="25"/>
      <c r="X77" s="25"/>
      <c r="Y77" s="1"/>
      <c r="Z77" s="1"/>
      <c r="AA77" s="26"/>
      <c r="AB77" s="27" t="s">
        <v>273</v>
      </c>
      <c r="AC77" s="28" t="s">
        <v>37</v>
      </c>
      <c r="AD77" s="29" t="s">
        <v>38</v>
      </c>
      <c r="AF77" s="27"/>
      <c r="AG77" s="27"/>
      <c r="AH77" s="27"/>
      <c r="AJ77" s="27"/>
      <c r="AK77" s="27"/>
      <c r="AL77" s="27"/>
      <c r="AM77" s="18" t="s">
        <v>46</v>
      </c>
    </row>
    <row r="78" spans="1:43" s="15" customFormat="1" ht="45" customHeight="1" x14ac:dyDescent="0.2">
      <c r="A78" s="18">
        <v>11</v>
      </c>
      <c r="B78" s="18"/>
      <c r="C78" s="19" t="s">
        <v>80</v>
      </c>
      <c r="D78" s="20" t="s">
        <v>274</v>
      </c>
      <c r="E78" s="21" t="s">
        <v>275</v>
      </c>
      <c r="F78" s="18" t="str">
        <f>DATEDIF(Q78,R78,"y") + DATEDIF(U78,V78,"y") + DATEDIF(W78,X78,"y") + SUM(AF78) &amp; " años " &amp; DATEDIF(Q78,R78,"ym") + DATEDIF(U78,V78,"ym") + DATEDIF(W78,X78,"ym") + SUM(AG78) - SUM(AK78) &amp; " meses " &amp; DATEDIF(Q78,R78,"md") + DATEDIF(U78,V78,"md") + DATEDIF(W78,X78,"md") - SUM(AL78) &amp; " días"</f>
        <v>29 años 4 meses 14 días</v>
      </c>
      <c r="G78" s="22">
        <v>0.82499999999999996</v>
      </c>
      <c r="H78" s="18" t="str">
        <f>DATEDIF(S78,R78,"y") &amp; " años " &amp; DATEDIF(S78,R78,"ym") &amp; " meses " &amp; DATEDIF(S78,R78,"md") &amp; " días"</f>
        <v>48 años 9 meses 12 días</v>
      </c>
      <c r="I78" s="18" t="str">
        <f>DATEDIF(T78,R78,"y") &amp; " años " &amp; DATEDIF(T78,R78,"ym") &amp; " meses " &amp; DATEDIF(T78,R78,"md") &amp; " días"</f>
        <v>6 años 2 meses 18 días</v>
      </c>
      <c r="J78" s="60"/>
      <c r="K78" s="61"/>
      <c r="L78" s="23">
        <v>28032.69</v>
      </c>
      <c r="M78" s="23">
        <f>L78*G78</f>
        <v>23126.969249999998</v>
      </c>
      <c r="N78" s="24" t="s">
        <v>83</v>
      </c>
      <c r="O78" s="24" t="s">
        <v>34</v>
      </c>
      <c r="P78" s="23" t="s">
        <v>276</v>
      </c>
      <c r="Q78" s="25">
        <v>33970</v>
      </c>
      <c r="R78" s="25">
        <v>44696</v>
      </c>
      <c r="S78" s="25">
        <v>26879</v>
      </c>
      <c r="T78" s="25">
        <v>42427</v>
      </c>
      <c r="U78" s="25"/>
      <c r="V78" s="25"/>
      <c r="W78" s="25"/>
      <c r="X78" s="25"/>
      <c r="Y78" s="1"/>
      <c r="Z78" s="1"/>
      <c r="AA78" s="26"/>
      <c r="AB78" s="27" t="s">
        <v>138</v>
      </c>
      <c r="AC78" s="28" t="s">
        <v>37</v>
      </c>
      <c r="AD78" s="29" t="s">
        <v>38</v>
      </c>
      <c r="AF78" s="27"/>
      <c r="AG78" s="27"/>
      <c r="AH78" s="27"/>
      <c r="AJ78" s="27"/>
      <c r="AK78" s="27"/>
      <c r="AL78" s="27"/>
      <c r="AM78" s="18" t="s">
        <v>85</v>
      </c>
    </row>
    <row r="79" spans="1:43" s="15" customFormat="1" ht="45" customHeight="1" x14ac:dyDescent="0.2">
      <c r="A79" s="18">
        <v>12</v>
      </c>
      <c r="B79" s="18" t="s">
        <v>70</v>
      </c>
      <c r="C79" s="19" t="s">
        <v>91</v>
      </c>
      <c r="D79" s="20" t="s">
        <v>277</v>
      </c>
      <c r="E79" s="21" t="s">
        <v>278</v>
      </c>
      <c r="F79" s="18" t="str">
        <f t="shared" ref="F79:F87" si="29">DATEDIF(Q79,R79,"y") + DATEDIF(U79,V79,"y") + DATEDIF(W79,X79,"y") + SUM(AF79) &amp; " años " &amp; DATEDIF(Q79,R79,"ym") + DATEDIF(U79,V79,"ym") + DATEDIF(W79,X79,"ym") + SUM(AG79) - SUM(AK79) &amp; " meses " &amp; DATEDIF(Q79,R79,"md") + DATEDIF(U79,V79,"md") + DATEDIF(W79,X79,"md") - SUM(AL79) &amp; " días"</f>
        <v>29 años 10 meses 2 días</v>
      </c>
      <c r="G79" s="22">
        <v>0.85</v>
      </c>
      <c r="H79" s="18" t="str">
        <f t="shared" si="23"/>
        <v>52 años 4 meses 1 días</v>
      </c>
      <c r="I79" s="18" t="str">
        <f t="shared" si="24"/>
        <v>8 años 10 meses 7 días</v>
      </c>
      <c r="J79" s="60"/>
      <c r="K79" s="61"/>
      <c r="L79" s="23">
        <v>60000</v>
      </c>
      <c r="M79" s="23">
        <f t="shared" si="25"/>
        <v>51000</v>
      </c>
      <c r="N79" s="24"/>
      <c r="O79" s="24" t="s">
        <v>44</v>
      </c>
      <c r="P79" s="23" t="s">
        <v>279</v>
      </c>
      <c r="Q79" s="25">
        <v>34394</v>
      </c>
      <c r="R79" s="25">
        <v>45294</v>
      </c>
      <c r="S79" s="25">
        <v>26178</v>
      </c>
      <c r="T79" s="25">
        <v>42062</v>
      </c>
      <c r="U79" s="25"/>
      <c r="V79" s="25"/>
      <c r="W79" s="25"/>
      <c r="X79" s="25"/>
      <c r="Y79" s="1"/>
      <c r="Z79" s="1"/>
      <c r="AA79" s="26"/>
      <c r="AB79" s="27" t="s">
        <v>273</v>
      </c>
      <c r="AC79" s="28" t="s">
        <v>37</v>
      </c>
      <c r="AD79" s="29" t="s">
        <v>38</v>
      </c>
      <c r="AF79" s="27"/>
      <c r="AG79" s="27"/>
      <c r="AH79" s="27"/>
      <c r="AJ79" s="27"/>
      <c r="AK79" s="27"/>
      <c r="AL79" s="27"/>
      <c r="AM79" s="18" t="s">
        <v>46</v>
      </c>
    </row>
    <row r="80" spans="1:43" s="15" customFormat="1" ht="45" customHeight="1" x14ac:dyDescent="0.2">
      <c r="A80" s="18">
        <v>13</v>
      </c>
      <c r="B80" s="18"/>
      <c r="C80" s="19" t="s">
        <v>91</v>
      </c>
      <c r="D80" s="20" t="s">
        <v>280</v>
      </c>
      <c r="E80" s="21" t="s">
        <v>281</v>
      </c>
      <c r="F80" s="18" t="str">
        <f>DATEDIF(Q80,R80,"y") + DATEDIF(U80,V80,"y") + DATEDIF(W80,X80,"y") + SUM(AF80) &amp; " años " &amp; DATEDIF(Q80,R80,"ym") + DATEDIF(U80,V80,"ym") + DATEDIF(W80,X80,"ym") + SUM(AG80) - SUM(AK80) &amp; " meses " &amp; DATEDIF(Q80,R80,"md") + DATEDIF(U80,V80,"md") + DATEDIF(W80,X80,"md") - SUM(AL80) &amp; " días"</f>
        <v>24 años 8 meses 2 días</v>
      </c>
      <c r="G80" s="22">
        <v>1</v>
      </c>
      <c r="H80" s="18" t="str">
        <f>DATEDIF(S80,R80,"y") &amp; " años " &amp; DATEDIF(S80,R80,"ym") &amp; " meses " &amp; DATEDIF(S80,R80,"md") &amp; " días"</f>
        <v>44 años 9 meses 18 días</v>
      </c>
      <c r="I80" s="18" t="str">
        <f>DATEDIF(T80,R80,"y") &amp; " años " &amp; DATEDIF(T80,R80,"ym") &amp; " meses " &amp; DATEDIF(T80,R80,"md") &amp; " días"</f>
        <v>4 años 10 meses 7 días</v>
      </c>
      <c r="J80" s="60"/>
      <c r="K80" s="61"/>
      <c r="L80" s="23">
        <v>25039.85</v>
      </c>
      <c r="M80" s="23">
        <f>L80*G80</f>
        <v>25039.85</v>
      </c>
      <c r="N80" s="24" t="s">
        <v>210</v>
      </c>
      <c r="O80" s="24" t="s">
        <v>34</v>
      </c>
      <c r="P80" s="23" t="s">
        <v>282</v>
      </c>
      <c r="Q80" s="25">
        <v>36281</v>
      </c>
      <c r="R80" s="25">
        <v>45294</v>
      </c>
      <c r="S80" s="25">
        <v>28930</v>
      </c>
      <c r="T80" s="25">
        <v>43523</v>
      </c>
      <c r="U80" s="25"/>
      <c r="V80" s="25"/>
      <c r="W80" s="25"/>
      <c r="X80" s="25"/>
      <c r="Y80" s="1"/>
      <c r="Z80" s="1"/>
      <c r="AA80" s="26"/>
      <c r="AB80" s="27" t="s">
        <v>138</v>
      </c>
      <c r="AC80" s="28" t="s">
        <v>37</v>
      </c>
      <c r="AD80" s="29" t="s">
        <v>38</v>
      </c>
      <c r="AF80" s="27"/>
      <c r="AG80" s="27"/>
      <c r="AH80" s="27"/>
      <c r="AJ80" s="27"/>
      <c r="AK80" s="27"/>
      <c r="AL80" s="27"/>
      <c r="AM80" s="18" t="s">
        <v>39</v>
      </c>
    </row>
    <row r="81" spans="1:43" s="15" customFormat="1" ht="45" customHeight="1" x14ac:dyDescent="0.2">
      <c r="A81" s="18">
        <v>14</v>
      </c>
      <c r="B81" s="18"/>
      <c r="C81" s="19" t="s">
        <v>122</v>
      </c>
      <c r="D81" s="20" t="s">
        <v>283</v>
      </c>
      <c r="E81" s="21" t="s">
        <v>284</v>
      </c>
      <c r="F81" s="18" t="str">
        <f>DATEDIF(Q81,R81,"y") + DATEDIF(U81,V81,"y") + DATEDIF(W81,X81,"y") + SUM(AF81) &amp; " años " &amp; DATEDIF(Q81,R81,"ym") + DATEDIF(U81,V81,"ym") + DATEDIF(W81,X81,"ym") + SUM(AG81) - SUM(AK81) &amp; " meses " &amp; DATEDIF(Q81,R81,"md") + DATEDIF(U81,V81,"md") + DATEDIF(W81,X81,"md") - SUM(AL81) &amp; " días"</f>
        <v>28 años 11 meses 2 días</v>
      </c>
      <c r="G81" s="22">
        <v>0.82499999999999996</v>
      </c>
      <c r="H81" s="18" t="str">
        <f>DATEDIF(S81,R81,"y") &amp; " años " &amp; DATEDIF(S81,R81,"ym") &amp; " meses " &amp; DATEDIF(S81,R81,"md") &amp; " días"</f>
        <v>50 años 4 meses 2 días</v>
      </c>
      <c r="I81" s="18" t="str">
        <f>DATEDIF(T81,R81,"y") &amp; " años " &amp; DATEDIF(T81,R81,"ym") &amp; " meses " &amp; DATEDIF(T81,R81,"md") &amp; " días"</f>
        <v>10 años 5 meses 18 días</v>
      </c>
      <c r="J81" s="60"/>
      <c r="K81" s="61"/>
      <c r="L81" s="23">
        <v>26251.03</v>
      </c>
      <c r="M81" s="23">
        <f>L81*G81</f>
        <v>21657.099749999998</v>
      </c>
      <c r="N81" s="24" t="s">
        <v>83</v>
      </c>
      <c r="O81" s="24" t="s">
        <v>34</v>
      </c>
      <c r="P81" s="23" t="s">
        <v>285</v>
      </c>
      <c r="Q81" s="25">
        <v>34029</v>
      </c>
      <c r="R81" s="25">
        <v>44595</v>
      </c>
      <c r="S81" s="25">
        <v>26207</v>
      </c>
      <c r="T81" s="25">
        <v>40771</v>
      </c>
      <c r="U81" s="25"/>
      <c r="V81" s="25"/>
      <c r="W81" s="25"/>
      <c r="X81" s="25"/>
      <c r="Y81" s="1"/>
      <c r="Z81" s="1"/>
      <c r="AA81" s="26"/>
      <c r="AB81" s="27" t="s">
        <v>138</v>
      </c>
      <c r="AC81" s="28" t="s">
        <v>37</v>
      </c>
      <c r="AD81" s="29" t="s">
        <v>38</v>
      </c>
      <c r="AF81" s="27"/>
      <c r="AG81" s="27"/>
      <c r="AH81" s="27"/>
      <c r="AJ81" s="27"/>
      <c r="AK81" s="27"/>
      <c r="AL81" s="27"/>
      <c r="AM81" s="18" t="s">
        <v>85</v>
      </c>
    </row>
    <row r="82" spans="1:43" s="15" customFormat="1" ht="45" customHeight="1" x14ac:dyDescent="0.2">
      <c r="A82" s="18">
        <v>15</v>
      </c>
      <c r="B82" s="18"/>
      <c r="C82" s="19" t="s">
        <v>122</v>
      </c>
      <c r="D82" s="20" t="s">
        <v>286</v>
      </c>
      <c r="E82" s="21" t="s">
        <v>287</v>
      </c>
      <c r="F82" s="18" t="str">
        <f>DATEDIF(Q82,R82,"y") + DATEDIF(U82,V82,"y") + DATEDIF(W82,X82,"y") + SUM(AF82) &amp; " años " &amp; DATEDIF(Q82,R82,"ym") + DATEDIF(U82,V82,"ym") + DATEDIF(W82,X82,"ym") + SUM(AG82) - SUM(AK82) &amp; " meses " &amp; DATEDIF(Q82,R82,"md") + DATEDIF(U82,V82,"md") + DATEDIF(W82,X82,"md") - SUM(AL82) &amp; " días"</f>
        <v>25 años 5 meses 20 días</v>
      </c>
      <c r="G82" s="22">
        <v>0.72499999999999998</v>
      </c>
      <c r="H82" s="18" t="str">
        <f>DATEDIF(S82,R82,"y") &amp; " años " &amp; DATEDIF(S82,R82,"ym") &amp; " meses " &amp; DATEDIF(S82,R82,"md") &amp; " días"</f>
        <v>50 años 2 meses 11 días</v>
      </c>
      <c r="I82" s="18" t="str">
        <f>DATEDIF(T82,R82,"y") &amp; " años " &amp; DATEDIF(T82,R82,"ym") &amp; " meses " &amp; DATEDIF(T82,R82,"md") &amp; " días"</f>
        <v>5 años 10 meses 29 días</v>
      </c>
      <c r="J82" s="60"/>
      <c r="K82" s="61"/>
      <c r="L82" s="23">
        <v>26251.03</v>
      </c>
      <c r="M82" s="23">
        <f>L82*G82</f>
        <v>19031.996749999998</v>
      </c>
      <c r="N82" s="24" t="s">
        <v>83</v>
      </c>
      <c r="O82" s="24" t="s">
        <v>34</v>
      </c>
      <c r="P82" s="23" t="s">
        <v>288</v>
      </c>
      <c r="Q82" s="25">
        <v>35827</v>
      </c>
      <c r="R82" s="25">
        <v>44586</v>
      </c>
      <c r="S82" s="25">
        <v>26251</v>
      </c>
      <c r="T82" s="25">
        <v>42427</v>
      </c>
      <c r="U82" s="25">
        <v>33270</v>
      </c>
      <c r="V82" s="25">
        <v>33812</v>
      </c>
      <c r="W82" s="25"/>
      <c r="X82" s="25"/>
      <c r="Y82" s="1"/>
      <c r="Z82" s="1"/>
      <c r="AA82" s="26"/>
      <c r="AB82" s="27" t="s">
        <v>138</v>
      </c>
      <c r="AC82" s="28" t="s">
        <v>37</v>
      </c>
      <c r="AD82" s="29" t="s">
        <v>38</v>
      </c>
      <c r="AF82" s="27">
        <v>1</v>
      </c>
      <c r="AG82" s="27">
        <v>1</v>
      </c>
      <c r="AH82" s="27"/>
      <c r="AJ82" s="27"/>
      <c r="AK82" s="27">
        <v>12</v>
      </c>
      <c r="AL82" s="27">
        <v>30</v>
      </c>
      <c r="AM82" s="18" t="s">
        <v>85</v>
      </c>
    </row>
    <row r="83" spans="1:43" s="15" customFormat="1" ht="45" customHeight="1" x14ac:dyDescent="0.2">
      <c r="A83" s="18">
        <v>16</v>
      </c>
      <c r="B83" s="18"/>
      <c r="C83" s="19" t="s">
        <v>134</v>
      </c>
      <c r="D83" s="20" t="s">
        <v>289</v>
      </c>
      <c r="E83" s="21" t="s">
        <v>290</v>
      </c>
      <c r="F83" s="18" t="str">
        <f>DATEDIF(Q83,R83,"y") + DATEDIF(U83,V83,"y") + DATEDIF(W83,X83,"y") + SUM(AF83) &amp; " años " &amp; DATEDIF(Q83,R83,"ym") + DATEDIF(U83,V83,"ym") + DATEDIF(W83,X83,"ym") + SUM(AG83) - SUM(AK83) &amp; " meses " &amp; DATEDIF(Q83,R83,"md") + DATEDIF(U83,V83,"md") + DATEDIF(W83,X83,"md") - SUM(AL83) &amp; " días"</f>
        <v>24 años 8 meses 25 días</v>
      </c>
      <c r="G83" s="22">
        <v>0.72499999999999998</v>
      </c>
      <c r="H83" s="18" t="str">
        <f>DATEDIF(S83,R83,"y") &amp; " años " &amp; DATEDIF(S83,R83,"ym") &amp; " meses " &amp; DATEDIF(S83,R83,"md") &amp; " días"</f>
        <v>42 años 1 meses 10 días</v>
      </c>
      <c r="I83" s="18" t="str">
        <f t="shared" ref="I83:I84" si="30">DATEDIF(T83,R83,"y") &amp; " años " &amp; DATEDIF(T83,R83,"ym") &amp; " meses " &amp; DATEDIF(T83,R83,"md") &amp; " días"</f>
        <v>6 años 8 meses 30 días</v>
      </c>
      <c r="J83" s="60"/>
      <c r="K83" s="61"/>
      <c r="L83" s="23">
        <v>18000</v>
      </c>
      <c r="M83" s="23">
        <f t="shared" ref="M83:M84" si="31">L83*G83</f>
        <v>13050</v>
      </c>
      <c r="N83" s="24" t="s">
        <v>83</v>
      </c>
      <c r="O83" s="24" t="s">
        <v>34</v>
      </c>
      <c r="P83" s="23" t="s">
        <v>291</v>
      </c>
      <c r="Q83" s="25">
        <v>35490</v>
      </c>
      <c r="R83" s="25">
        <v>44526</v>
      </c>
      <c r="S83" s="25">
        <v>29144</v>
      </c>
      <c r="T83" s="25">
        <v>42062</v>
      </c>
      <c r="U83" s="25"/>
      <c r="V83" s="25"/>
      <c r="W83" s="25"/>
      <c r="X83" s="25"/>
      <c r="Y83" s="1"/>
      <c r="Z83" s="1"/>
      <c r="AA83" s="26"/>
      <c r="AB83" s="27" t="s">
        <v>138</v>
      </c>
      <c r="AC83" s="28" t="s">
        <v>37</v>
      </c>
      <c r="AD83" s="29" t="s">
        <v>38</v>
      </c>
      <c r="AF83" s="27"/>
      <c r="AG83" s="27"/>
      <c r="AH83" s="27"/>
      <c r="AJ83" s="27"/>
      <c r="AK83" s="27"/>
      <c r="AL83" s="27"/>
      <c r="AM83" s="18" t="s">
        <v>85</v>
      </c>
    </row>
    <row r="84" spans="1:43" s="15" customFormat="1" ht="45" customHeight="1" x14ac:dyDescent="0.2">
      <c r="A84" s="18">
        <v>17</v>
      </c>
      <c r="B84" s="18"/>
      <c r="C84" s="19" t="s">
        <v>134</v>
      </c>
      <c r="D84" s="20" t="s">
        <v>292</v>
      </c>
      <c r="E84" s="21" t="s">
        <v>293</v>
      </c>
      <c r="F84" s="18" t="str">
        <f>DATEDIF(Q84,R84,"y") + DATEDIF(U84,V84,"y") + DATEDIF(W84,X84,"y") + SUM(AF84) &amp; " años " &amp; DATEDIF(Q84,R84,"ym") + DATEDIF(U84,V84,"ym") + DATEDIF(W84,X84,"ym") + SUM(AG84) - SUM(AK84) &amp; " meses " &amp; DATEDIF(Q84,R84,"md") + DATEDIF(U84,V84,"md") + DATEDIF(W84,X84,"md") - SUM(AL84) &amp; " días"</f>
        <v>21 años 9 meses 10 días</v>
      </c>
      <c r="G84" s="22">
        <v>0.65</v>
      </c>
      <c r="H84" s="18" t="str">
        <f>DATEDIF(S84,R84,"y") &amp; " años " &amp; DATEDIF(S84,R84,"ym") &amp; " meses " &amp; DATEDIF(S84,R84,"md") &amp; " días"</f>
        <v>50 años 10 meses 3 días</v>
      </c>
      <c r="I84" s="18" t="str">
        <f t="shared" si="30"/>
        <v>7 años 4 meses 14 días</v>
      </c>
      <c r="J84" s="60"/>
      <c r="K84" s="61"/>
      <c r="L84" s="23">
        <v>25039.85</v>
      </c>
      <c r="M84" s="23">
        <f t="shared" si="31"/>
        <v>16275.9025</v>
      </c>
      <c r="N84" s="24" t="s">
        <v>147</v>
      </c>
      <c r="O84" s="24" t="s">
        <v>44</v>
      </c>
      <c r="P84" s="23" t="s">
        <v>294</v>
      </c>
      <c r="Q84" s="25">
        <v>36800</v>
      </c>
      <c r="R84" s="25">
        <v>44753</v>
      </c>
      <c r="S84" s="25">
        <v>26184</v>
      </c>
      <c r="T84" s="25">
        <v>42062</v>
      </c>
      <c r="U84" s="25"/>
      <c r="V84" s="25"/>
      <c r="W84" s="25"/>
      <c r="X84" s="25"/>
      <c r="Y84" s="1"/>
      <c r="Z84" s="1"/>
      <c r="AA84" s="26"/>
      <c r="AB84" s="27" t="s">
        <v>138</v>
      </c>
      <c r="AC84" s="28" t="s">
        <v>37</v>
      </c>
      <c r="AD84" s="29" t="s">
        <v>38</v>
      </c>
      <c r="AF84" s="27"/>
      <c r="AG84" s="27"/>
      <c r="AH84" s="27"/>
      <c r="AJ84" s="27"/>
      <c r="AK84" s="27"/>
      <c r="AL84" s="27"/>
      <c r="AM84" s="18" t="s">
        <v>85</v>
      </c>
    </row>
    <row r="85" spans="1:43" s="15" customFormat="1" ht="45" customHeight="1" x14ac:dyDescent="0.2">
      <c r="A85" s="18">
        <v>18</v>
      </c>
      <c r="B85" s="18" t="s">
        <v>70</v>
      </c>
      <c r="C85" s="19" t="s">
        <v>149</v>
      </c>
      <c r="D85" s="20" t="s">
        <v>295</v>
      </c>
      <c r="E85" s="21" t="s">
        <v>296</v>
      </c>
      <c r="F85" s="18" t="str">
        <f t="shared" si="29"/>
        <v>21 años 9 meses 4 días</v>
      </c>
      <c r="G85" s="22">
        <v>0.65</v>
      </c>
      <c r="H85" s="18" t="str">
        <f t="shared" si="23"/>
        <v>50 años 1 meses 4 días</v>
      </c>
      <c r="I85" s="18" t="str">
        <f t="shared" si="24"/>
        <v>7 años 10 meses 7 días</v>
      </c>
      <c r="J85" s="60"/>
      <c r="K85" s="61"/>
      <c r="L85" s="23">
        <v>23826.3</v>
      </c>
      <c r="M85" s="23">
        <f t="shared" si="25"/>
        <v>15487.094999999999</v>
      </c>
      <c r="N85" s="24"/>
      <c r="O85" s="24" t="s">
        <v>44</v>
      </c>
      <c r="P85" s="23" t="s">
        <v>297</v>
      </c>
      <c r="Q85" s="25">
        <v>42005</v>
      </c>
      <c r="R85" s="25">
        <v>45294</v>
      </c>
      <c r="S85" s="25">
        <v>26998</v>
      </c>
      <c r="T85" s="25">
        <v>42427</v>
      </c>
      <c r="U85" s="25">
        <v>36861</v>
      </c>
      <c r="V85" s="25">
        <v>41520</v>
      </c>
      <c r="W85" s="25"/>
      <c r="X85" s="25"/>
      <c r="Y85" s="1"/>
      <c r="Z85" s="1"/>
      <c r="AA85" s="26"/>
      <c r="AB85" s="27" t="s">
        <v>298</v>
      </c>
      <c r="AC85" s="28" t="s">
        <v>37</v>
      </c>
      <c r="AD85" s="29" t="s">
        <v>38</v>
      </c>
      <c r="AF85" s="27"/>
      <c r="AG85" s="27"/>
      <c r="AH85" s="27"/>
      <c r="AJ85" s="27"/>
      <c r="AK85" s="27"/>
      <c r="AL85" s="27"/>
      <c r="AM85" s="18" t="s">
        <v>46</v>
      </c>
    </row>
    <row r="86" spans="1:43" s="15" customFormat="1" ht="45" customHeight="1" x14ac:dyDescent="0.2">
      <c r="A86" s="18">
        <v>19</v>
      </c>
      <c r="B86" s="18" t="s">
        <v>299</v>
      </c>
      <c r="C86" s="19" t="s">
        <v>300</v>
      </c>
      <c r="D86" s="20" t="s">
        <v>301</v>
      </c>
      <c r="E86" s="21" t="s">
        <v>302</v>
      </c>
      <c r="F86" s="18" t="str">
        <f t="shared" si="29"/>
        <v>22 años 10 meses 2 días</v>
      </c>
      <c r="G86" s="22">
        <v>0.67500000000000004</v>
      </c>
      <c r="H86" s="18" t="str">
        <f t="shared" si="23"/>
        <v>64 años 1 meses 13 días</v>
      </c>
      <c r="I86" s="18"/>
      <c r="J86" s="60"/>
      <c r="K86" s="61"/>
      <c r="L86" s="23">
        <v>11600</v>
      </c>
      <c r="M86" s="23">
        <v>10000</v>
      </c>
      <c r="N86" s="24"/>
      <c r="O86" s="24" t="s">
        <v>303</v>
      </c>
      <c r="P86" s="23" t="s">
        <v>304</v>
      </c>
      <c r="Q86" s="25">
        <v>36951</v>
      </c>
      <c r="R86" s="25">
        <v>45294</v>
      </c>
      <c r="S86" s="25">
        <v>21875</v>
      </c>
      <c r="T86" s="25"/>
      <c r="U86" s="25"/>
      <c r="V86" s="25"/>
      <c r="W86" s="25"/>
      <c r="X86" s="25"/>
      <c r="Y86" s="1"/>
      <c r="Z86" s="1"/>
      <c r="AA86" s="26"/>
      <c r="AB86" s="27" t="s">
        <v>298</v>
      </c>
      <c r="AC86" s="28" t="s">
        <v>37</v>
      </c>
      <c r="AD86" s="29" t="s">
        <v>38</v>
      </c>
      <c r="AF86" s="27"/>
      <c r="AG86" s="27"/>
      <c r="AH86" s="27"/>
      <c r="AJ86" s="27"/>
      <c r="AK86" s="27"/>
      <c r="AL86" s="27"/>
      <c r="AM86" s="18" t="s">
        <v>46</v>
      </c>
    </row>
    <row r="87" spans="1:43" s="15" customFormat="1" ht="45" customHeight="1" x14ac:dyDescent="0.2">
      <c r="A87" s="18">
        <v>20</v>
      </c>
      <c r="B87" s="18" t="s">
        <v>70</v>
      </c>
      <c r="C87" s="19" t="s">
        <v>305</v>
      </c>
      <c r="D87" s="20" t="s">
        <v>306</v>
      </c>
      <c r="E87" s="21" t="s">
        <v>307</v>
      </c>
      <c r="F87" s="18" t="str">
        <f t="shared" si="29"/>
        <v>21 años 6 meses 9 días</v>
      </c>
      <c r="G87" s="22">
        <v>0.65</v>
      </c>
      <c r="H87" s="18" t="str">
        <f t="shared" si="23"/>
        <v>54 años 5 meses 16 días</v>
      </c>
      <c r="I87" s="18"/>
      <c r="J87" s="60"/>
      <c r="K87" s="61"/>
      <c r="L87" s="23">
        <v>11000</v>
      </c>
      <c r="M87" s="23">
        <v>10000</v>
      </c>
      <c r="N87" s="24"/>
      <c r="O87" s="24" t="s">
        <v>303</v>
      </c>
      <c r="P87" s="23" t="s">
        <v>308</v>
      </c>
      <c r="Q87" s="25">
        <v>38777</v>
      </c>
      <c r="R87" s="25">
        <v>45294</v>
      </c>
      <c r="S87" s="25">
        <v>25402</v>
      </c>
      <c r="T87" s="25"/>
      <c r="U87" s="25">
        <v>32964</v>
      </c>
      <c r="V87" s="25">
        <v>34311</v>
      </c>
      <c r="W87" s="25"/>
      <c r="X87" s="25"/>
      <c r="Y87" s="1"/>
      <c r="Z87" s="1"/>
      <c r="AA87" s="26"/>
      <c r="AB87" s="27" t="s">
        <v>273</v>
      </c>
      <c r="AC87" s="28" t="s">
        <v>37</v>
      </c>
      <c r="AD87" s="29" t="s">
        <v>38</v>
      </c>
      <c r="AF87" s="27">
        <v>1</v>
      </c>
      <c r="AG87" s="27"/>
      <c r="AH87" s="27"/>
      <c r="AJ87" s="27"/>
      <c r="AK87" s="27">
        <v>12</v>
      </c>
      <c r="AL87" s="27"/>
      <c r="AM87" s="18" t="s">
        <v>46</v>
      </c>
    </row>
    <row r="88" spans="1:43" s="15" customFormat="1" ht="45" customHeight="1" x14ac:dyDescent="0.2">
      <c r="A88" s="18">
        <v>21</v>
      </c>
      <c r="B88" s="18"/>
      <c r="C88" s="19" t="s">
        <v>300</v>
      </c>
      <c r="D88" s="20" t="s">
        <v>309</v>
      </c>
      <c r="E88" s="21" t="s">
        <v>310</v>
      </c>
      <c r="F88" s="18" t="str">
        <f t="shared" ref="F88:F89" si="32">DATEDIF(Q88,R88,"y") + DATEDIF(U88,V88,"y") + DATEDIF(W88,X88,"y") + SUM(AF88) &amp; " años " &amp; DATEDIF(Q88,R88,"ym") + DATEDIF(U88,V88,"ym") + DATEDIF(W88,X88,"ym") + SUM(AG88) - SUM(AK88) &amp; " meses " &amp; DATEDIF(Q88,R88,"md") + DATEDIF(U88,V88,"md") + DATEDIF(W88,X88,"md") - SUM(AL88) &amp; " días"</f>
        <v>30 años 10 meses 7 días</v>
      </c>
      <c r="G88" s="22">
        <v>1</v>
      </c>
      <c r="H88" s="18" t="str">
        <f t="shared" si="23"/>
        <v>68 años 6 meses 0 días</v>
      </c>
      <c r="I88" s="18"/>
      <c r="J88" s="60"/>
      <c r="K88" s="61"/>
      <c r="L88" s="23">
        <v>15600</v>
      </c>
      <c r="M88" s="23">
        <f t="shared" ref="M88:M89" si="33">L88*G88</f>
        <v>15600</v>
      </c>
      <c r="N88" s="24" t="s">
        <v>210</v>
      </c>
      <c r="O88" s="24" t="s">
        <v>34</v>
      </c>
      <c r="P88" s="23" t="s">
        <v>311</v>
      </c>
      <c r="Q88" s="25">
        <v>34027</v>
      </c>
      <c r="R88" s="25">
        <v>45294</v>
      </c>
      <c r="S88" s="25">
        <v>20273</v>
      </c>
      <c r="T88" s="25"/>
      <c r="U88" s="25"/>
      <c r="V88" s="25"/>
      <c r="W88" s="25"/>
      <c r="X88" s="25"/>
      <c r="Y88" s="1"/>
      <c r="Z88" s="1"/>
      <c r="AA88" s="26"/>
      <c r="AB88" s="27" t="s">
        <v>138</v>
      </c>
      <c r="AC88" s="28" t="s">
        <v>37</v>
      </c>
      <c r="AD88" s="29" t="s">
        <v>38</v>
      </c>
      <c r="AF88" s="27"/>
      <c r="AG88" s="27"/>
      <c r="AH88" s="27"/>
      <c r="AJ88" s="27"/>
      <c r="AK88" s="27"/>
      <c r="AL88" s="27"/>
      <c r="AM88" s="18" t="s">
        <v>39</v>
      </c>
    </row>
    <row r="89" spans="1:43" s="15" customFormat="1" ht="45" customHeight="1" x14ac:dyDescent="0.2">
      <c r="A89" s="18">
        <v>22</v>
      </c>
      <c r="B89" s="18"/>
      <c r="C89" s="19" t="s">
        <v>300</v>
      </c>
      <c r="D89" s="20" t="s">
        <v>312</v>
      </c>
      <c r="E89" s="21" t="s">
        <v>313</v>
      </c>
      <c r="F89" s="18" t="str">
        <f t="shared" si="32"/>
        <v>22 años 10 meses 2 días</v>
      </c>
      <c r="G89" s="22">
        <v>1</v>
      </c>
      <c r="H89" s="18" t="str">
        <f t="shared" si="23"/>
        <v>66 años 1 meses 25 días</v>
      </c>
      <c r="I89" s="18"/>
      <c r="J89" s="60"/>
      <c r="K89" s="61"/>
      <c r="L89" s="23">
        <v>11600</v>
      </c>
      <c r="M89" s="23">
        <f t="shared" si="33"/>
        <v>11600</v>
      </c>
      <c r="N89" s="24" t="s">
        <v>210</v>
      </c>
      <c r="O89" s="24" t="s">
        <v>34</v>
      </c>
      <c r="P89" s="23" t="s">
        <v>314</v>
      </c>
      <c r="Q89" s="25">
        <v>36951</v>
      </c>
      <c r="R89" s="25">
        <v>45294</v>
      </c>
      <c r="S89" s="25">
        <v>21133</v>
      </c>
      <c r="T89" s="25"/>
      <c r="U89" s="25"/>
      <c r="V89" s="25"/>
      <c r="W89" s="25"/>
      <c r="X89" s="25"/>
      <c r="Y89" s="1"/>
      <c r="Z89" s="1"/>
      <c r="AA89" s="26"/>
      <c r="AB89" s="27" t="s">
        <v>138</v>
      </c>
      <c r="AC89" s="28" t="s">
        <v>37</v>
      </c>
      <c r="AD89" s="29" t="s">
        <v>38</v>
      </c>
      <c r="AF89" s="27"/>
      <c r="AG89" s="27"/>
      <c r="AH89" s="27"/>
      <c r="AJ89" s="27"/>
      <c r="AK89" s="27"/>
      <c r="AL89" s="27"/>
      <c r="AM89" s="18" t="s">
        <v>39</v>
      </c>
    </row>
    <row r="90" spans="1:43" s="15" customFormat="1" ht="45" customHeight="1" x14ac:dyDescent="0.2">
      <c r="A90" s="18">
        <v>23</v>
      </c>
      <c r="B90" s="18"/>
      <c r="C90" s="19" t="s">
        <v>235</v>
      </c>
      <c r="D90" s="20" t="s">
        <v>315</v>
      </c>
      <c r="E90" s="21" t="s">
        <v>316</v>
      </c>
      <c r="F90" s="18" t="str">
        <f t="shared" ref="F90:F91" si="34">DATEDIF(Q90,R90,"y") + DATEDIF(U90,V90,"y") + DATEDIF(W90,X90,"y") + SUM(AF90) &amp; " años " &amp; DATEDIF(Q90,R90,"ym") + DATEDIF(U90,V90,"ym") + DATEDIF(W90,X90,"ym") + SUM(AG90) - SUM(AK90) &amp; " meses " &amp; DATEDIF(Q90,R90,"md") + DATEDIF(U90,V90,"md") + DATEDIF(W90,X90,"md") - SUM(AL90) &amp; " días"</f>
        <v>19 años 8 meses 23 días</v>
      </c>
      <c r="G90" s="22">
        <v>0.6</v>
      </c>
      <c r="H90" s="18" t="str">
        <f t="shared" si="23"/>
        <v>56 años 2 meses 3 días</v>
      </c>
      <c r="I90" s="18"/>
      <c r="J90" s="60"/>
      <c r="K90" s="61"/>
      <c r="L90" s="23"/>
      <c r="M90" s="23">
        <v>10000</v>
      </c>
      <c r="N90" s="24" t="s">
        <v>83</v>
      </c>
      <c r="O90" s="24" t="s">
        <v>34</v>
      </c>
      <c r="P90" s="23" t="s">
        <v>317</v>
      </c>
      <c r="Q90" s="25">
        <v>37314</v>
      </c>
      <c r="R90" s="25">
        <v>44519</v>
      </c>
      <c r="S90" s="25">
        <v>24001</v>
      </c>
      <c r="T90" s="25"/>
      <c r="U90" s="25"/>
      <c r="V90" s="25"/>
      <c r="W90" s="25"/>
      <c r="X90" s="25"/>
      <c r="Y90" s="1"/>
      <c r="Z90" s="1"/>
      <c r="AA90" s="26"/>
      <c r="AB90" s="27" t="s">
        <v>138</v>
      </c>
      <c r="AC90" s="28" t="s">
        <v>37</v>
      </c>
      <c r="AD90" s="29" t="s">
        <v>38</v>
      </c>
      <c r="AF90" s="27"/>
      <c r="AG90" s="27"/>
      <c r="AH90" s="27"/>
      <c r="AJ90" s="27"/>
      <c r="AK90" s="27"/>
      <c r="AL90" s="27"/>
      <c r="AM90" s="18" t="s">
        <v>85</v>
      </c>
    </row>
    <row r="91" spans="1:43" s="15" customFormat="1" ht="45" customHeight="1" x14ac:dyDescent="0.2">
      <c r="A91" s="18">
        <v>24</v>
      </c>
      <c r="B91" s="18"/>
      <c r="C91" s="19" t="s">
        <v>235</v>
      </c>
      <c r="D91" s="20" t="s">
        <v>318</v>
      </c>
      <c r="E91" s="21" t="s">
        <v>319</v>
      </c>
      <c r="F91" s="18" t="str">
        <f t="shared" si="34"/>
        <v>20 años 10 meses 27 días</v>
      </c>
      <c r="G91" s="22">
        <v>0.625</v>
      </c>
      <c r="H91" s="18" t="str">
        <f t="shared" si="23"/>
        <v>51 años 10 meses 25 días</v>
      </c>
      <c r="I91" s="18"/>
      <c r="J91" s="60"/>
      <c r="K91" s="61"/>
      <c r="L91" s="23">
        <v>9500</v>
      </c>
      <c r="M91" s="23">
        <v>10000</v>
      </c>
      <c r="N91" s="24" t="s">
        <v>83</v>
      </c>
      <c r="O91" s="24" t="s">
        <v>34</v>
      </c>
      <c r="P91" s="23" t="s">
        <v>320</v>
      </c>
      <c r="Q91" s="25">
        <v>37033</v>
      </c>
      <c r="R91" s="25">
        <v>44669</v>
      </c>
      <c r="S91" s="25">
        <v>25712</v>
      </c>
      <c r="T91" s="25"/>
      <c r="U91" s="25"/>
      <c r="V91" s="25"/>
      <c r="W91" s="25"/>
      <c r="X91" s="25"/>
      <c r="Y91" s="1"/>
      <c r="Z91" s="1"/>
      <c r="AA91" s="26"/>
      <c r="AB91" s="27" t="s">
        <v>138</v>
      </c>
      <c r="AC91" s="28" t="s">
        <v>37</v>
      </c>
      <c r="AD91" s="29" t="s">
        <v>38</v>
      </c>
      <c r="AF91" s="27"/>
      <c r="AG91" s="27"/>
      <c r="AH91" s="27"/>
      <c r="AJ91" s="27"/>
      <c r="AK91" s="27"/>
      <c r="AL91" s="27"/>
      <c r="AM91" s="18" t="s">
        <v>85</v>
      </c>
    </row>
    <row r="92" spans="1:43" s="1" customFormat="1" ht="12.75" customHeight="1" x14ac:dyDescent="0.2"/>
    <row r="93" spans="1:43" s="1" customFormat="1" ht="12.75" x14ac:dyDescent="0.2">
      <c r="A93" s="65" t="s">
        <v>321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4"/>
      <c r="AO93" s="4"/>
      <c r="AP93" s="4"/>
      <c r="AQ93" s="4"/>
    </row>
    <row r="94" spans="1:43" s="17" customFormat="1" ht="25.5" x14ac:dyDescent="0.2">
      <c r="A94" s="30" t="s">
        <v>4</v>
      </c>
      <c r="B94" s="30" t="s">
        <v>5</v>
      </c>
      <c r="C94" s="31" t="s">
        <v>6</v>
      </c>
      <c r="D94" s="31" t="s">
        <v>7</v>
      </c>
      <c r="E94" s="68" t="s">
        <v>8</v>
      </c>
      <c r="F94" s="69" t="s">
        <v>9</v>
      </c>
      <c r="G94" s="32" t="s">
        <v>10</v>
      </c>
      <c r="H94" s="31" t="s">
        <v>11</v>
      </c>
      <c r="I94" s="8" t="s">
        <v>322</v>
      </c>
      <c r="J94" s="68" t="s">
        <v>13</v>
      </c>
      <c r="K94" s="69"/>
      <c r="L94" s="33"/>
      <c r="M94" s="34" t="s">
        <v>15</v>
      </c>
      <c r="N94" s="34" t="s">
        <v>16</v>
      </c>
      <c r="O94" s="34" t="s">
        <v>17</v>
      </c>
      <c r="P94" s="34" t="s">
        <v>190</v>
      </c>
      <c r="Q94" s="35" t="s">
        <v>19</v>
      </c>
      <c r="R94" s="35" t="s">
        <v>20</v>
      </c>
      <c r="S94" s="36" t="s">
        <v>21</v>
      </c>
      <c r="T94" s="31" t="s">
        <v>13</v>
      </c>
      <c r="U94" s="35" t="s">
        <v>19</v>
      </c>
      <c r="V94" s="35" t="s">
        <v>20</v>
      </c>
      <c r="W94" s="35" t="s">
        <v>19</v>
      </c>
      <c r="X94" s="35" t="s">
        <v>20</v>
      </c>
      <c r="Y94" s="1"/>
      <c r="Z94" s="1"/>
      <c r="AA94" s="13"/>
      <c r="AB94" s="37" t="s">
        <v>22</v>
      </c>
      <c r="AC94" s="37" t="s">
        <v>23</v>
      </c>
      <c r="AD94" s="37" t="s">
        <v>24</v>
      </c>
      <c r="AE94" s="15"/>
      <c r="AF94" s="38" t="s">
        <v>25</v>
      </c>
      <c r="AG94" s="38" t="s">
        <v>26</v>
      </c>
      <c r="AH94" s="38" t="s">
        <v>27</v>
      </c>
      <c r="AI94" s="15"/>
      <c r="AJ94" s="38" t="s">
        <v>25</v>
      </c>
      <c r="AK94" s="38" t="s">
        <v>26</v>
      </c>
      <c r="AL94" s="38" t="s">
        <v>28</v>
      </c>
      <c r="AM94" s="31" t="s">
        <v>29</v>
      </c>
    </row>
    <row r="95" spans="1:43" s="15" customFormat="1" ht="45" customHeight="1" x14ac:dyDescent="0.2">
      <c r="A95" s="18">
        <v>1</v>
      </c>
      <c r="B95" s="18" t="s">
        <v>66</v>
      </c>
      <c r="C95" s="19" t="s">
        <v>305</v>
      </c>
      <c r="D95" s="20" t="s">
        <v>323</v>
      </c>
      <c r="E95" s="21" t="s">
        <v>324</v>
      </c>
      <c r="F95" s="18" t="str">
        <f>DATEDIF(Q95,R95,"y") + DATEDIF(U95,V95,"y") + DATEDIF(W95,X95,"y") + SUM(AF95) &amp; " años " &amp; DATEDIF(Q95,R95,"ym") + DATEDIF(U95,V95,"ym") + DATEDIF(W95,X95,"ym") + SUM(AG95) - SUM(AK95) &amp; " meses " &amp; DATEDIF(Q95,R95,"md") + DATEDIF(U95,V95,"md") + DATEDIF(W95,X95,"md") - SUM(AL95) &amp; " días"</f>
        <v>19 años 8 meses 19 días</v>
      </c>
      <c r="G95" s="22">
        <v>0.6</v>
      </c>
      <c r="H95" s="18" t="str">
        <f>DATEDIF(S95,R95,"y") &amp; " años " &amp; DATEDIF(S95,R95,"ym") &amp; " meses " &amp; DATEDIF(S95,R95,"md") &amp; " días"</f>
        <v>45 años 11 meses 7 días</v>
      </c>
      <c r="I95" s="18"/>
      <c r="J95" s="60"/>
      <c r="K95" s="61"/>
      <c r="L95" s="23">
        <v>10000</v>
      </c>
      <c r="M95" s="23">
        <v>10000</v>
      </c>
      <c r="N95" s="24" t="s">
        <v>325</v>
      </c>
      <c r="O95" s="24"/>
      <c r="P95" s="23"/>
      <c r="Q95" s="25">
        <v>38092</v>
      </c>
      <c r="R95" s="25">
        <v>45294</v>
      </c>
      <c r="S95" s="25">
        <v>28517</v>
      </c>
      <c r="T95" s="25"/>
      <c r="U95" s="25"/>
      <c r="V95" s="25"/>
      <c r="W95" s="25"/>
      <c r="X95" s="25"/>
      <c r="Y95" s="1"/>
      <c r="Z95" s="1"/>
      <c r="AA95" s="26"/>
      <c r="AB95" s="27" t="s">
        <v>51</v>
      </c>
      <c r="AC95" s="28" t="s">
        <v>37</v>
      </c>
      <c r="AD95" s="29" t="s">
        <v>38</v>
      </c>
      <c r="AF95" s="27"/>
      <c r="AG95" s="27"/>
      <c r="AH95" s="27"/>
      <c r="AJ95" s="27"/>
      <c r="AK95" s="27"/>
      <c r="AL95" s="27"/>
      <c r="AM95" s="18" t="s">
        <v>46</v>
      </c>
    </row>
    <row r="96" spans="1:43" s="15" customFormat="1" ht="45" customHeight="1" x14ac:dyDescent="0.2">
      <c r="A96" s="18">
        <v>2</v>
      </c>
      <c r="B96" s="18"/>
      <c r="C96" s="19" t="s">
        <v>300</v>
      </c>
      <c r="D96" s="20" t="s">
        <v>326</v>
      </c>
      <c r="E96" s="21" t="s">
        <v>327</v>
      </c>
      <c r="F96" s="18" t="str">
        <f>DATEDIF(Q96,R96,"y") + DATEDIF(U96,V96,"y") + DATEDIF(W96,X96,"y") + SUM(AF96) &amp; " años " &amp; DATEDIF(Q96,R96,"ym") + DATEDIF(U96,V96,"ym") + DATEDIF(W96,X96,"ym") + SUM(AG96) - SUM(AK96) &amp; " meses " &amp; DATEDIF(Q96,R96,"md") + DATEDIF(U96,V96,"md") + DATEDIF(W96,X96,"md") - SUM(AL96) &amp; " días"</f>
        <v>29 años 11 meses 1 días</v>
      </c>
      <c r="G96" s="22">
        <v>1</v>
      </c>
      <c r="H96" s="18" t="str">
        <f>DATEDIF(S96,R96,"y") &amp; " años " &amp; DATEDIF(S96,R96,"ym") &amp; " meses " &amp; DATEDIF(S96,R96,"md") &amp; " días"</f>
        <v>65 años 8 meses 28 días</v>
      </c>
      <c r="I96" s="18"/>
      <c r="J96" s="60"/>
      <c r="K96" s="61"/>
      <c r="L96" s="23">
        <v>10939.16</v>
      </c>
      <c r="M96" s="23">
        <f>L96*G96</f>
        <v>10939.16</v>
      </c>
      <c r="N96" s="24" t="s">
        <v>210</v>
      </c>
      <c r="O96" s="24" t="s">
        <v>34</v>
      </c>
      <c r="P96" s="23" t="s">
        <v>328</v>
      </c>
      <c r="Q96" s="25">
        <v>37798</v>
      </c>
      <c r="R96" s="25">
        <v>45294</v>
      </c>
      <c r="S96" s="25">
        <v>21281</v>
      </c>
      <c r="T96" s="25">
        <v>37798</v>
      </c>
      <c r="U96" s="25">
        <v>34368</v>
      </c>
      <c r="V96" s="25">
        <v>37798</v>
      </c>
      <c r="W96" s="25"/>
      <c r="X96" s="25"/>
      <c r="Y96" s="1"/>
      <c r="Z96" s="1"/>
      <c r="AA96" s="26"/>
      <c r="AB96" s="27" t="s">
        <v>138</v>
      </c>
      <c r="AC96" s="28" t="s">
        <v>37</v>
      </c>
      <c r="AD96" s="29" t="s">
        <v>38</v>
      </c>
      <c r="AF96" s="27"/>
      <c r="AG96" s="27">
        <v>1</v>
      </c>
      <c r="AH96" s="27"/>
      <c r="AJ96" s="27"/>
      <c r="AK96" s="27"/>
      <c r="AL96" s="27">
        <v>30</v>
      </c>
      <c r="AM96" s="18" t="s">
        <v>39</v>
      </c>
    </row>
    <row r="97" spans="1:50" s="15" customFormat="1" ht="45" customHeight="1" x14ac:dyDescent="0.2">
      <c r="A97" s="18">
        <v>3</v>
      </c>
      <c r="B97" s="18"/>
      <c r="C97" s="19" t="s">
        <v>300</v>
      </c>
      <c r="D97" s="20" t="s">
        <v>329</v>
      </c>
      <c r="E97" s="21" t="s">
        <v>330</v>
      </c>
      <c r="F97" s="18" t="str">
        <f>DATEDIF(Q97,R97,"y") + DATEDIF(U97,V97,"y") + DATEDIF(W97,X97,"y") + SUM(AF97) &amp; " años " &amp; DATEDIF(Q97,R97,"ym") + DATEDIF(U97,V97,"ym") + DATEDIF(W97,X97,"ym") + SUM(AG97) - SUM(AK97) &amp; " meses " &amp; DATEDIF(Q97,R97,"md") + DATEDIF(U97,V97,"md") + DATEDIF(W97,X97,"md") - SUM(AL97) &amp; " días"</f>
        <v>18 años 4 meses 22 días</v>
      </c>
      <c r="G97" s="22">
        <v>1</v>
      </c>
      <c r="H97" s="18" t="str">
        <f>DATEDIF(S97,R97,"y") &amp; " años " &amp; DATEDIF(S97,R97,"ym") &amp; " meses " &amp; DATEDIF(S97,R97,"md") &amp; " días"</f>
        <v>87 años 11 meses 21 días</v>
      </c>
      <c r="I97" s="18"/>
      <c r="J97" s="60"/>
      <c r="K97" s="61"/>
      <c r="L97" s="23"/>
      <c r="M97" s="23">
        <v>10000</v>
      </c>
      <c r="N97" s="24" t="s">
        <v>210</v>
      </c>
      <c r="O97" s="24" t="s">
        <v>34</v>
      </c>
      <c r="P97" s="23" t="s">
        <v>331</v>
      </c>
      <c r="Q97" s="25">
        <v>38576</v>
      </c>
      <c r="R97" s="25">
        <v>45294</v>
      </c>
      <c r="S97" s="25">
        <v>13162</v>
      </c>
      <c r="T97" s="25"/>
      <c r="U97" s="25"/>
      <c r="V97" s="25"/>
      <c r="W97" s="25"/>
      <c r="X97" s="25"/>
      <c r="Y97" s="1"/>
      <c r="Z97" s="1"/>
      <c r="AA97" s="26"/>
      <c r="AB97" s="27" t="s">
        <v>138</v>
      </c>
      <c r="AC97" s="28" t="s">
        <v>37</v>
      </c>
      <c r="AD97" s="29" t="s">
        <v>38</v>
      </c>
      <c r="AF97" s="27"/>
      <c r="AG97" s="27"/>
      <c r="AH97" s="27"/>
      <c r="AJ97" s="27"/>
      <c r="AK97" s="27"/>
      <c r="AL97" s="27"/>
      <c r="AM97" s="18" t="s">
        <v>39</v>
      </c>
    </row>
    <row r="98" spans="1:50" s="15" customFormat="1" ht="45" customHeight="1" x14ac:dyDescent="0.2">
      <c r="A98" s="18">
        <v>4</v>
      </c>
      <c r="B98" s="18"/>
      <c r="C98" s="19" t="s">
        <v>235</v>
      </c>
      <c r="D98" s="20" t="s">
        <v>332</v>
      </c>
      <c r="E98" s="21" t="s">
        <v>333</v>
      </c>
      <c r="F98" s="18" t="str">
        <f>DATEDIF(Q98,R98,"y") + DATEDIF(U98,V98,"y") + DATEDIF(W98,X98,"y") + SUM(AF98) &amp; " años " &amp; DATEDIF(Q98,R98,"ym") + DATEDIF(U98,V98,"ym") + DATEDIF(W98,X98,"ym") + SUM(AG98) - SUM(AK98) &amp; " meses " &amp; DATEDIF(Q98,R98,"md") + DATEDIF(U98,V98,"md") + DATEDIF(W98,X98,"md") - SUM(AL98) &amp; " días"</f>
        <v>21 años 9 meses 22 días</v>
      </c>
      <c r="G98" s="22">
        <v>0.65</v>
      </c>
      <c r="H98" s="18" t="str">
        <f>DATEDIF(S98,R98,"y") &amp; " años " &amp; DATEDIF(S98,R98,"ym") &amp; " meses " &amp; DATEDIF(S98,R98,"md") &amp; " días"</f>
        <v>43 años 3 meses 0 días</v>
      </c>
      <c r="I98" s="18"/>
      <c r="J98" s="60"/>
      <c r="K98" s="61"/>
      <c r="L98" s="23">
        <v>20000</v>
      </c>
      <c r="M98" s="23">
        <f>L98*G98</f>
        <v>13000</v>
      </c>
      <c r="N98" s="24" t="s">
        <v>83</v>
      </c>
      <c r="O98" s="24" t="s">
        <v>34</v>
      </c>
      <c r="P98" s="23" t="s">
        <v>334</v>
      </c>
      <c r="Q98" s="25">
        <v>38126</v>
      </c>
      <c r="R98" s="25">
        <v>44887</v>
      </c>
      <c r="S98" s="25">
        <v>29089</v>
      </c>
      <c r="T98" s="25"/>
      <c r="U98" s="25">
        <v>36691</v>
      </c>
      <c r="V98" s="25">
        <v>37897</v>
      </c>
      <c r="W98" s="25"/>
      <c r="X98" s="25"/>
      <c r="Y98" s="1"/>
      <c r="Z98" s="1"/>
      <c r="AA98" s="26"/>
      <c r="AB98" s="27" t="s">
        <v>138</v>
      </c>
      <c r="AC98" s="28" t="s">
        <v>37</v>
      </c>
      <c r="AD98" s="29" t="s">
        <v>38</v>
      </c>
      <c r="AF98" s="27"/>
      <c r="AG98" s="27"/>
      <c r="AH98" s="27"/>
      <c r="AJ98" s="27"/>
      <c r="AK98" s="27"/>
      <c r="AL98" s="27"/>
      <c r="AM98" s="18" t="s">
        <v>85</v>
      </c>
    </row>
    <row r="99" spans="1:50" s="3" customFormat="1" ht="12.75" x14ac:dyDescent="0.2">
      <c r="A99" s="39"/>
      <c r="B99" s="40"/>
      <c r="C99" s="41"/>
      <c r="D99" s="42"/>
      <c r="E99" s="42"/>
      <c r="F99" s="43"/>
      <c r="G99" s="44"/>
      <c r="H99" s="44"/>
      <c r="I99" s="45"/>
      <c r="J99" s="46"/>
      <c r="K99" s="2"/>
      <c r="L99" s="2"/>
      <c r="M99" s="2"/>
      <c r="N99" s="2"/>
      <c r="AR99" s="46"/>
    </row>
    <row r="100" spans="1:50" s="3" customFormat="1" ht="12.75" x14ac:dyDescent="0.2">
      <c r="A100" s="39"/>
      <c r="B100" s="40"/>
      <c r="C100" s="41"/>
      <c r="D100" s="42"/>
      <c r="E100" s="42"/>
      <c r="F100" s="43"/>
      <c r="G100" s="44"/>
      <c r="H100" s="44"/>
      <c r="I100" s="45"/>
      <c r="J100" s="46"/>
      <c r="K100" s="2"/>
      <c r="L100" s="2"/>
      <c r="M100" s="2"/>
      <c r="N100" s="2"/>
      <c r="AR100" s="46"/>
      <c r="AW100" s="1"/>
    </row>
    <row r="101" spans="1:50" s="3" customFormat="1" ht="12.75" x14ac:dyDescent="0.2">
      <c r="A101" s="39"/>
      <c r="B101" s="40"/>
      <c r="C101" s="41"/>
      <c r="D101" s="42"/>
      <c r="E101" s="42"/>
      <c r="F101" s="43"/>
      <c r="G101" s="44"/>
      <c r="H101" s="44"/>
      <c r="I101" s="45"/>
      <c r="J101" s="46"/>
      <c r="K101" s="2"/>
      <c r="L101" s="2"/>
      <c r="M101" s="2"/>
      <c r="N101" s="2"/>
      <c r="AR101" s="46"/>
      <c r="AX101" s="47"/>
    </row>
    <row r="102" spans="1:50" s="3" customFormat="1" ht="12.75" x14ac:dyDescent="0.2">
      <c r="A102" s="39"/>
      <c r="B102" s="40"/>
      <c r="C102" s="41"/>
      <c r="D102" s="42"/>
      <c r="E102" s="42"/>
      <c r="F102" s="43"/>
      <c r="G102" s="44"/>
      <c r="H102" s="44"/>
      <c r="I102" s="45"/>
      <c r="J102" s="46"/>
      <c r="K102" s="2"/>
      <c r="L102" s="2"/>
      <c r="M102" s="2"/>
      <c r="N102" s="2"/>
      <c r="AR102" s="46"/>
    </row>
    <row r="103" spans="1:50" s="3" customFormat="1" ht="12.75" x14ac:dyDescent="0.2">
      <c r="A103" s="39"/>
      <c r="B103" s="40"/>
      <c r="C103" s="41"/>
      <c r="D103" s="42"/>
      <c r="E103" s="42"/>
      <c r="F103" s="43"/>
      <c r="G103" s="44"/>
      <c r="H103" s="44"/>
      <c r="I103" s="45"/>
      <c r="J103" s="46"/>
      <c r="K103" s="2"/>
      <c r="L103" s="2"/>
      <c r="M103" s="2"/>
      <c r="N103" s="2"/>
      <c r="AR103" s="46"/>
    </row>
    <row r="104" spans="1:50" s="3" customFormat="1" ht="12.75" x14ac:dyDescent="0.2">
      <c r="A104" s="71" t="s">
        <v>335</v>
      </c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</row>
    <row r="105" spans="1:50" s="3" customFormat="1" ht="12.75" x14ac:dyDescent="0.2">
      <c r="A105" s="70" t="s">
        <v>336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</row>
    <row r="106" spans="1:50" s="3" customFormat="1" ht="12.75" x14ac:dyDescent="0.2">
      <c r="A106" s="70" t="s">
        <v>337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</row>
    <row r="107" spans="1:50" s="3" customFormat="1" ht="12.75" x14ac:dyDescent="0.2">
      <c r="A107" s="48"/>
      <c r="B107" s="48"/>
      <c r="C107" s="48"/>
      <c r="D107" s="48"/>
      <c r="E107" s="48"/>
      <c r="F107" s="48"/>
      <c r="G107" s="49"/>
      <c r="H107" s="49"/>
      <c r="I107" s="50"/>
    </row>
    <row r="108" spans="1:50" s="58" customFormat="1" ht="12.75" customHeight="1" x14ac:dyDescent="0.25">
      <c r="A108" s="51" t="s">
        <v>338</v>
      </c>
      <c r="B108" s="52"/>
      <c r="C108" s="52"/>
      <c r="D108" s="53"/>
      <c r="E108" s="54"/>
      <c r="F108" s="55"/>
      <c r="G108" s="56"/>
      <c r="H108" s="56"/>
      <c r="I108" s="57"/>
    </row>
    <row r="109" spans="1:50" s="58" customFormat="1" ht="9.75" customHeight="1" x14ac:dyDescent="0.25">
      <c r="A109" s="59" t="s">
        <v>339</v>
      </c>
      <c r="B109" s="52"/>
      <c r="C109" s="52"/>
      <c r="D109" s="53"/>
      <c r="E109" s="54"/>
      <c r="F109" s="55"/>
      <c r="G109" s="56"/>
      <c r="H109" s="56"/>
      <c r="I109" s="57"/>
    </row>
  </sheetData>
  <mergeCells count="99">
    <mergeCell ref="A2:AM2"/>
    <mergeCell ref="A106:AM106"/>
    <mergeCell ref="J95:K95"/>
    <mergeCell ref="J96:K96"/>
    <mergeCell ref="J97:K97"/>
    <mergeCell ref="J98:K98"/>
    <mergeCell ref="A104:AM104"/>
    <mergeCell ref="A105:AM105"/>
    <mergeCell ref="J89:K89"/>
    <mergeCell ref="J90:K90"/>
    <mergeCell ref="J91:K91"/>
    <mergeCell ref="A93:AM93"/>
    <mergeCell ref="E94:F94"/>
    <mergeCell ref="J94:K94"/>
    <mergeCell ref="J88:K88"/>
    <mergeCell ref="J77:K77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J87:K87"/>
    <mergeCell ref="J76:K76"/>
    <mergeCell ref="A66:AM66"/>
    <mergeCell ref="E67:F67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64:K64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E52:F52"/>
    <mergeCell ref="J52:K52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A51:AM51"/>
    <mergeCell ref="J39:K39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27:K27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15:K15"/>
    <mergeCell ref="A4:AM4"/>
    <mergeCell ref="A6:AM6"/>
    <mergeCell ref="E7:F7"/>
    <mergeCell ref="J7:K7"/>
    <mergeCell ref="J8:K8"/>
    <mergeCell ref="J9:K9"/>
    <mergeCell ref="J10:K10"/>
    <mergeCell ref="J11:K11"/>
    <mergeCell ref="J12:K12"/>
    <mergeCell ref="J13:K13"/>
    <mergeCell ref="J14:K14"/>
  </mergeCells>
  <conditionalFormatting sqref="P52">
    <cfRule type="duplicateValues" dxfId="17" priority="15"/>
  </conditionalFormatting>
  <conditionalFormatting sqref="P67">
    <cfRule type="duplicateValues" dxfId="16" priority="14"/>
  </conditionalFormatting>
  <conditionalFormatting sqref="P94">
    <cfRule type="duplicateValues" dxfId="15" priority="13"/>
  </conditionalFormatting>
  <conditionalFormatting sqref="E8">
    <cfRule type="duplicateValues" dxfId="14" priority="12"/>
  </conditionalFormatting>
  <conditionalFormatting sqref="P7">
    <cfRule type="duplicateValues" dxfId="13" priority="11"/>
  </conditionalFormatting>
  <conditionalFormatting sqref="P8">
    <cfRule type="duplicateValues" dxfId="12" priority="16"/>
  </conditionalFormatting>
  <conditionalFormatting sqref="E9:E49">
    <cfRule type="duplicateValues" dxfId="11" priority="8"/>
  </conditionalFormatting>
  <conditionalFormatting sqref="P9:P49">
    <cfRule type="duplicateValues" dxfId="10" priority="9"/>
  </conditionalFormatting>
  <conditionalFormatting sqref="E53:E64">
    <cfRule type="duplicateValues" dxfId="9" priority="6"/>
  </conditionalFormatting>
  <conditionalFormatting sqref="P53:P64">
    <cfRule type="duplicateValues" dxfId="8" priority="7"/>
  </conditionalFormatting>
  <conditionalFormatting sqref="E68:E91">
    <cfRule type="duplicateValues" dxfId="7" priority="4"/>
  </conditionalFormatting>
  <conditionalFormatting sqref="P68:P91">
    <cfRule type="duplicateValues" dxfId="6" priority="5"/>
  </conditionalFormatting>
  <conditionalFormatting sqref="E95:E98">
    <cfRule type="duplicateValues" dxfId="5" priority="2"/>
  </conditionalFormatting>
  <conditionalFormatting sqref="P95:P98">
    <cfRule type="duplicateValues" dxfId="4" priority="3"/>
  </conditionalFormatting>
  <conditionalFormatting sqref="E95:E103 E1 E68:E92 E53:E65 E8:E50 E5 E107:E1048576 E3">
    <cfRule type="duplicateValues" dxfId="3" priority="1"/>
  </conditionalFormatting>
  <conditionalFormatting sqref="E92 E65 E50 E5">
    <cfRule type="duplicateValues" dxfId="2" priority="17"/>
  </conditionalFormatting>
  <conditionalFormatting sqref="P92 P65 P50 P5">
    <cfRule type="duplicateValues" dxfId="1" priority="18"/>
  </conditionalFormatting>
  <conditionalFormatting sqref="E3 E1">
    <cfRule type="duplicateValues" dxfId="0" priority="19"/>
  </conditionalFormatting>
  <printOptions horizontalCentered="1"/>
  <pageMargins left="0.23622047244094491" right="0.23622047244094491" top="0.39370078740157483" bottom="0.27559055118110237" header="0.15748031496062992" footer="0.19685039370078741"/>
  <pageSetup paperSize="256" scale="78" firstPageNumber="4" fitToHeight="0" orientation="portrait" r:id="rId1"/>
  <headerFooter>
    <oddFooter>&amp;L&amp;"Times New Roman,Normal"&amp;9Relación de Pensión enero 2024&amp;R&amp;"Times New Roman,Normal"&amp;9Página &amp;P de 05</oddFooter>
  </headerFooter>
  <rowBreaks count="3" manualBreakCount="3">
    <brk id="20" max="38" man="1"/>
    <brk id="41" max="38" man="1"/>
    <brk id="65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FALCON 50</cp:lastModifiedBy>
  <dcterms:created xsi:type="dcterms:W3CDTF">2024-01-22T18:45:31Z</dcterms:created>
  <dcterms:modified xsi:type="dcterms:W3CDTF">2024-02-13T13:41:12Z</dcterms:modified>
</cp:coreProperties>
</file>